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ОВЕТ_хх.12.2022\"/>
    </mc:Choice>
  </mc:AlternateContent>
  <xr:revisionPtr revIDLastSave="0" documentId="13_ncr:1_{FE0F0E99-F2A7-42D9-8150-EE67B9994D22}" xr6:coauthVersionLast="43" xr6:coauthVersionMax="43" xr10:uidLastSave="{00000000-0000-0000-0000-000000000000}"/>
  <bookViews>
    <workbookView xWindow="-120" yWindow="-120" windowWidth="24240" windowHeight="13140" activeTab="1" xr2:uid="{00000000-000D-0000-FFFF-FFFF00000000}"/>
  </bookViews>
  <sheets>
    <sheet name="Прил 1 Доходы 2022" sheetId="6" r:id="rId1"/>
    <sheet name="Прил 2 Ведомструктура расх 2022" sheetId="2" r:id="rId2"/>
    <sheet name="Прил 3 Распред бюдж ассигн 2022" sheetId="3" r:id="rId3"/>
    <sheet name="Прил 3 Источ фин4деф бюдж 2022" sheetId="4" r:id="rId4"/>
    <sheet name="Прил 5 Распред бюдж ассигн 2022" sheetId="5" r:id="rId5"/>
  </sheets>
  <definedNames>
    <definedName name="_xlnm.Print_Area" localSheetId="3">'Прил 3 Источ фин4деф бюдж 2022'!$A$1:$C$16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2" l="1"/>
  <c r="H32" i="2" l="1"/>
  <c r="H81" i="2"/>
  <c r="H80" i="2" s="1"/>
  <c r="H79" i="2" s="1"/>
  <c r="H58" i="2"/>
  <c r="H64" i="2"/>
  <c r="H61" i="2"/>
  <c r="H67" i="2"/>
  <c r="H53" i="2"/>
  <c r="H52" i="2" s="1"/>
  <c r="H54" i="2"/>
  <c r="H73" i="2"/>
  <c r="H75" i="2"/>
  <c r="H77" i="2"/>
  <c r="H90" i="2"/>
  <c r="H89" i="2" s="1"/>
  <c r="H87" i="2"/>
  <c r="H86" i="2" s="1"/>
  <c r="H85" i="2" s="1"/>
  <c r="H83" i="2"/>
  <c r="H70" i="2" l="1"/>
  <c r="H66" i="2" s="1"/>
  <c r="H57" i="2"/>
  <c r="H56" i="2" s="1"/>
  <c r="H26" i="2"/>
  <c r="H25" i="2" s="1"/>
  <c r="H7" i="2" s="1"/>
  <c r="H27" i="2"/>
  <c r="H93" i="2"/>
  <c r="E26" i="6"/>
  <c r="D24" i="6"/>
  <c r="D19" i="6" s="1"/>
  <c r="D16" i="6" s="1"/>
  <c r="D15" i="6" s="1"/>
  <c r="D28" i="6" s="1"/>
  <c r="E21" i="6"/>
  <c r="E23" i="6"/>
  <c r="E9" i="6"/>
  <c r="E13" i="6"/>
  <c r="E14" i="6"/>
  <c r="E27" i="6"/>
  <c r="E18" i="6"/>
  <c r="D17" i="6"/>
  <c r="H92" i="2" l="1"/>
  <c r="H105" i="2" s="1"/>
  <c r="G53" i="5"/>
  <c r="G52" i="5" s="1"/>
  <c r="L105" i="2"/>
  <c r="J105" i="2"/>
  <c r="M105" i="2"/>
  <c r="K105" i="2"/>
  <c r="G7" i="2" l="1"/>
  <c r="I7" i="2" s="1"/>
  <c r="G58" i="2" l="1"/>
  <c r="I58" i="2" s="1"/>
  <c r="D8" i="3" l="1"/>
  <c r="G62" i="5"/>
  <c r="G65" i="5"/>
  <c r="D14" i="3"/>
  <c r="G61" i="2" l="1"/>
  <c r="I63" i="2"/>
  <c r="C24" i="6" l="1"/>
  <c r="C20" i="6"/>
  <c r="E20" i="6" s="1"/>
  <c r="C17" i="6"/>
  <c r="E17" i="6" s="1"/>
  <c r="C12" i="6"/>
  <c r="C8" i="6"/>
  <c r="E8" i="6" s="1"/>
  <c r="C7" i="6"/>
  <c r="E7" i="6" l="1"/>
  <c r="C11" i="6"/>
  <c r="E12" i="6"/>
  <c r="C19" i="6"/>
  <c r="E24" i="6"/>
  <c r="C10" i="6" l="1"/>
  <c r="E11" i="6"/>
  <c r="C16" i="6"/>
  <c r="E19" i="6"/>
  <c r="G72" i="5"/>
  <c r="G71" i="5" s="1"/>
  <c r="E10" i="6" l="1"/>
  <c r="C6" i="6"/>
  <c r="E6" i="6" s="1"/>
  <c r="E16" i="6"/>
  <c r="C15" i="6"/>
  <c r="C13" i="4"/>
  <c r="E15" i="6" l="1"/>
  <c r="E28" i="6" s="1"/>
  <c r="C28" i="6"/>
  <c r="D18" i="3"/>
  <c r="D30" i="3"/>
  <c r="I59" i="2" l="1"/>
  <c r="I12" i="2" l="1"/>
  <c r="I15" i="2"/>
  <c r="I17" i="2"/>
  <c r="I19" i="2"/>
  <c r="I20" i="2"/>
  <c r="I21" i="2"/>
  <c r="I22" i="2"/>
  <c r="I23" i="2"/>
  <c r="I24" i="2"/>
  <c r="I29" i="2"/>
  <c r="I34" i="2"/>
  <c r="I35" i="2"/>
  <c r="I36" i="2"/>
  <c r="I37" i="2"/>
  <c r="I38" i="2"/>
  <c r="I39" i="2"/>
  <c r="I40" i="2"/>
  <c r="I41" i="2"/>
  <c r="I44" i="2"/>
  <c r="I47" i="2"/>
  <c r="I51" i="2"/>
  <c r="I55" i="2"/>
  <c r="I60" i="2"/>
  <c r="I62" i="2"/>
  <c r="I65" i="2"/>
  <c r="I69" i="2"/>
  <c r="I72" i="2"/>
  <c r="I74" i="2"/>
  <c r="I76" i="2"/>
  <c r="I78" i="2"/>
  <c r="I82" i="2"/>
  <c r="I84" i="2"/>
  <c r="I88" i="2"/>
  <c r="I91" i="2"/>
  <c r="I97" i="2"/>
  <c r="I99" i="2"/>
  <c r="I104" i="2"/>
  <c r="G112" i="5" l="1"/>
  <c r="G111" i="5" s="1"/>
  <c r="G110" i="5" s="1"/>
  <c r="G99" i="5"/>
  <c r="G108" i="5"/>
  <c r="G107" i="5" s="1"/>
  <c r="G106" i="5" s="1"/>
  <c r="G104" i="5"/>
  <c r="G96" i="5"/>
  <c r="G95" i="5" s="1"/>
  <c r="G93" i="5"/>
  <c r="G92" i="5" s="1"/>
  <c r="G89" i="5"/>
  <c r="G87" i="5"/>
  <c r="G83" i="5"/>
  <c r="G81" i="5"/>
  <c r="G79" i="5"/>
  <c r="G77" i="5"/>
  <c r="G75" i="5" s="1"/>
  <c r="G68" i="5"/>
  <c r="G61" i="5" s="1"/>
  <c r="G58" i="5"/>
  <c r="G57" i="5" s="1"/>
  <c r="G56" i="5" s="1"/>
  <c r="G51" i="5"/>
  <c r="G49" i="5"/>
  <c r="G48" i="5" s="1"/>
  <c r="G46" i="5"/>
  <c r="G45" i="5" s="1"/>
  <c r="G41" i="5"/>
  <c r="G39" i="5"/>
  <c r="G35" i="5"/>
  <c r="G33" i="5"/>
  <c r="G26" i="5"/>
  <c r="G25" i="5" s="1"/>
  <c r="G21" i="5"/>
  <c r="G14" i="5" s="1"/>
  <c r="G19" i="5"/>
  <c r="G16" i="5"/>
  <c r="G12" i="5"/>
  <c r="G11" i="5" s="1"/>
  <c r="G9" i="5"/>
  <c r="D25" i="3"/>
  <c r="D23" i="3"/>
  <c r="D20" i="3"/>
  <c r="D16" i="3"/>
  <c r="D32" i="3" l="1"/>
  <c r="G31" i="5"/>
  <c r="G7" i="5" s="1"/>
  <c r="G98" i="5"/>
  <c r="G91" i="5" s="1"/>
  <c r="G74" i="5"/>
  <c r="G70" i="5" s="1"/>
  <c r="G86" i="5"/>
  <c r="G85" i="5" s="1"/>
  <c r="G60" i="5"/>
  <c r="G8" i="5"/>
  <c r="G18" i="2"/>
  <c r="I18" i="2" s="1"/>
  <c r="G29" i="5" l="1"/>
  <c r="G28" i="5"/>
  <c r="G114" i="5" s="1"/>
  <c r="G90" i="2"/>
  <c r="I90" i="2" s="1"/>
  <c r="G87" i="2"/>
  <c r="I87" i="2" s="1"/>
  <c r="G89" i="2" l="1"/>
  <c r="I89" i="2" s="1"/>
  <c r="G86" i="2"/>
  <c r="G71" i="2"/>
  <c r="G68" i="2"/>
  <c r="I61" i="2"/>
  <c r="G64" i="2"/>
  <c r="G50" i="2"/>
  <c r="I50" i="2" s="1"/>
  <c r="G46" i="2"/>
  <c r="I46" i="2" s="1"/>
  <c r="G43" i="2"/>
  <c r="I43" i="2" s="1"/>
  <c r="G98" i="2"/>
  <c r="I98" i="2" s="1"/>
  <c r="G93" i="2"/>
  <c r="G103" i="2"/>
  <c r="G83" i="2"/>
  <c r="G81" i="2"/>
  <c r="I81" i="2" s="1"/>
  <c r="G77" i="2"/>
  <c r="I77" i="2" s="1"/>
  <c r="G75" i="2"/>
  <c r="I75" i="2" s="1"/>
  <c r="G73" i="2"/>
  <c r="I73" i="2" s="1"/>
  <c r="G54" i="2"/>
  <c r="G32" i="2"/>
  <c r="I32" i="2" s="1"/>
  <c r="G16" i="2"/>
  <c r="I16" i="2" s="1"/>
  <c r="G14" i="2"/>
  <c r="G13" i="2" s="1"/>
  <c r="G11" i="2"/>
  <c r="G27" i="2" l="1"/>
  <c r="I27" i="2" s="1"/>
  <c r="I64" i="2"/>
  <c r="G57" i="2"/>
  <c r="I57" i="2" s="1"/>
  <c r="I71" i="2"/>
  <c r="G70" i="2"/>
  <c r="G80" i="2"/>
  <c r="G42" i="2"/>
  <c r="G49" i="2"/>
  <c r="I13" i="2"/>
  <c r="I14" i="2"/>
  <c r="I42" i="2"/>
  <c r="G53" i="2"/>
  <c r="I54" i="2"/>
  <c r="G45" i="2"/>
  <c r="I45" i="2" s="1"/>
  <c r="G92" i="2"/>
  <c r="I92" i="2" s="1"/>
  <c r="I93" i="2"/>
  <c r="G67" i="2"/>
  <c r="I68" i="2"/>
  <c r="I28" i="2"/>
  <c r="G10" i="2"/>
  <c r="I11" i="2"/>
  <c r="I86" i="2"/>
  <c r="I83" i="2"/>
  <c r="I103" i="2"/>
  <c r="G102" i="2"/>
  <c r="I70" i="2"/>
  <c r="G26" i="2" l="1"/>
  <c r="I26" i="2" s="1"/>
  <c r="G85" i="2"/>
  <c r="I85" i="2" s="1"/>
  <c r="G56" i="2"/>
  <c r="I56" i="2" s="1"/>
  <c r="I49" i="2"/>
  <c r="G48" i="2"/>
  <c r="I10" i="2"/>
  <c r="G9" i="2"/>
  <c r="G66" i="2"/>
  <c r="I66" i="2" s="1"/>
  <c r="I67" i="2"/>
  <c r="G52" i="2"/>
  <c r="I52" i="2" s="1"/>
  <c r="I53" i="2"/>
  <c r="I80" i="2"/>
  <c r="G79" i="2"/>
  <c r="I102" i="2"/>
  <c r="G100" i="2"/>
  <c r="I100" i="2" s="1"/>
  <c r="G25" i="2" l="1"/>
  <c r="I48" i="2"/>
  <c r="I79" i="2"/>
  <c r="I9" i="2"/>
  <c r="G8" i="2"/>
  <c r="I8" i="2" s="1"/>
  <c r="I25" i="2" l="1"/>
  <c r="G105" i="2"/>
  <c r="I105" i="2" s="1"/>
</calcChain>
</file>

<file path=xl/sharedStrings.xml><?xml version="1.0" encoding="utf-8"?>
<sst xmlns="http://schemas.openxmlformats.org/spreadsheetml/2006/main" count="725" uniqueCount="304">
  <si>
    <t>Утверждено на 2022 год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</si>
  <si>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</si>
  <si>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</si>
  <si>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</si>
  <si>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</si>
  <si>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</si>
  <si>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</si>
  <si>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</si>
  <si>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</si>
  <si>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</si>
  <si>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</si>
  <si>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</si>
  <si>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</si>
  <si>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</si>
  <si>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Глава муниципального образования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</si>
  <si>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</si>
  <si>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</si>
  <si>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</si>
  <si>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</si>
  <si>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</si>
  <si>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</si>
  <si>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</si>
  <si>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</si>
  <si>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</si>
  <si>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</si>
  <si>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</si>
  <si>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</si>
  <si>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</si>
  <si>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</si>
  <si>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</si>
  <si>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</si>
  <si>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</si>
  <si>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</si>
  <si>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</si>
  <si>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</si>
  <si>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</si>
  <si>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Содержание главы местной администрации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</si>
  <si>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</si>
  <si>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</si>
  <si>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</si>
  <si>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</si>
  <si>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</si>
  <si>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</si>
  <si>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</si>
  <si>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</si>
  <si>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</si>
  <si>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</si>
  <si>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</si>
  <si>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</si>
  <si>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1.4.1.</t>
  </si>
  <si>
    <t>1.4.2.</t>
  </si>
  <si>
    <t>Резервные фонды</t>
  </si>
  <si>
    <t xml:space="preserve">Резервный фонд местной администрации  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</si>
  <si>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</si>
  <si>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</si>
  <si>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</si>
  <si>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</si>
  <si>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Гражданская оборона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</si>
  <si>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</si>
  <si>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</si>
  <si>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</si>
  <si>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</si>
  <si>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</si>
  <si>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</si>
  <si>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</si>
  <si>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 xml:space="preserve">Расходы по участию во временном трудоустройстве несовершеннолетних в возрасте от 14 - 18 лет в свободное от учебы время 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</si>
  <si>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</si>
  <si>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</si>
  <si>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</si>
  <si>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</si>
  <si>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</si>
  <si>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</si>
  <si>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</si>
  <si>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</si>
  <si>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Проведение санитарных рубок (в том числе удаление аварийных, больных деревьев и кустарников), реконструкция зеленых насаждений общего пользования местного значения</t>
  </si>
  <si>
    <t>6.1.2.1.</t>
  </si>
  <si>
    <t>6.1.3.</t>
  </si>
  <si>
    <t>Уборка внутриквартальных территорий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</si>
  <si>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</si>
  <si>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</si>
  <si>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</si>
  <si>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</si>
  <si>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</si>
  <si>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</si>
  <si>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</si>
  <si>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</si>
  <si>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</si>
  <si>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</si>
  <si>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</si>
  <si>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</si>
  <si>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</si>
  <si>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</si>
  <si>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</si>
  <si>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</si>
  <si>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</si>
  <si>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</si>
  <si>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</si>
  <si>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</si>
  <si>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</si>
  <si>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</si>
  <si>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</si>
  <si>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</si>
  <si>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</si>
  <si>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</si>
  <si>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</si>
  <si>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</si>
  <si>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</si>
  <si>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</si>
  <si>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</si>
  <si>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</si>
  <si>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</si>
  <si>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</si>
  <si>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</si>
  <si>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</si>
  <si>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</si>
  <si>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</si>
  <si>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</si>
  <si>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9.2.1.</t>
  </si>
  <si>
    <t>9.2.1.1.</t>
  </si>
  <si>
    <t>9.3.</t>
  </si>
  <si>
    <t>Охрана семьи и детства</t>
  </si>
  <si>
    <t>9.3.1.</t>
  </si>
  <si>
    <t>51100G0860</t>
  </si>
  <si>
    <t>9.3.1.1.</t>
  </si>
  <si>
    <t>9.3.2.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</si>
  <si>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</si>
  <si>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51100G0870</t>
  </si>
  <si>
    <t>9.3.2.1.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</si>
  <si>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</si>
  <si>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</si>
  <si>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</si>
  <si>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</si>
  <si>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</si>
  <si>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СРЕДСТВА МАССОВОЙ</t>
  </si>
  <si>
    <t>ИНФОРМАЦИИ</t>
  </si>
  <si>
    <t>11.1.</t>
  </si>
  <si>
    <t>Периодическая печать и издательства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</si>
  <si>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</si>
  <si>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</si>
  <si>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ИТОГО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</si>
  <si>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</si>
  <si>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</si>
  <si>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</si>
  <si>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</si>
  <si>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</si>
  <si>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</si>
  <si>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</si>
  <si>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</si>
  <si>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</si>
  <si>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</si>
  <si>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</si>
  <si>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</si>
  <si>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</si>
  <si>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</si>
  <si>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</si>
  <si>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</si>
  <si>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</si>
  <si>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</si>
  <si>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</si>
  <si>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</si>
  <si>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</si>
  <si>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</si>
  <si>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</si>
  <si>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</si>
  <si>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</si>
  <si>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</si>
  <si>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</si>
  <si>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 xml:space="preserve">Социальная </t>
  </si>
  <si>
    <t>политика</t>
  </si>
  <si>
    <t>7.3.</t>
  </si>
  <si>
    <t>Физическая культура и спорт</t>
  </si>
  <si>
    <t>Средства массовой информации</t>
  </si>
  <si>
    <t>Источники финансирования дефицита бюджета внутригородского муниципального образования Санкт-Петербурга муниципальный округ Купчино на 2022 год</t>
  </si>
  <si>
    <t>Наименование</t>
  </si>
  <si>
    <t>План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</si>
  <si>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</si>
  <si>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</si>
  <si>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</si>
  <si>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</si>
  <si>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</si>
  <si>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</si>
  <si>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Уменьшение прочих остатков денежных средств бюджетов внутригородских</t>
  </si>
  <si>
    <t>973 01 05 02 01 03 0000 610</t>
  </si>
  <si>
    <t>муниципальных образований городов федерального значения</t>
  </si>
  <si>
    <t>Итого источников финансирования дефицита бюджета</t>
  </si>
  <si>
    <t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Санкт-Петербурга муниципальный округ Купчино на 2022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</si>
  <si>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</si>
  <si>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Депутаты представительного органа муниципального  образования</t>
  </si>
  <si>
    <t>2.1.1.1.</t>
  </si>
  <si>
    <t xml:space="preserve">Расходы на выплаты персоналу в целях обеспечения выполнения функций государственными (муниципальными) органами, </t>
  </si>
  <si>
    <t>казенными учреждениями, органами управления государственными внебюджетными фондами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</si>
  <si>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</si>
  <si>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</si>
  <si>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</si>
  <si>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</si>
  <si>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</si>
  <si>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>Функционирование Правительства Российской  Федерации,</t>
  </si>
  <si>
    <t xml:space="preserve"> высших исполнительных органов государственной власти субъектов Российской Федерации, местных администраций </t>
  </si>
  <si>
    <t>Закупка товаров, работ и услуг</t>
  </si>
  <si>
    <t xml:space="preserve"> для обеспечения государственных (муниципальных) нужд</t>
  </si>
  <si>
    <t xml:space="preserve">Национальная безопасность и правоохранительная деятельность </t>
  </si>
  <si>
    <t>Проведение подготовки и обучения неработающего населения способам</t>
  </si>
  <si>
    <t>защиты и действиям в чрезвычайных  ситуациях</t>
  </si>
  <si>
    <t>БЛАГОУСТРОЙСТВО</t>
  </si>
  <si>
    <t>Благоустройство дворовых территорий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</si>
  <si>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</si>
  <si>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</si>
  <si>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</si>
  <si>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</si>
  <si>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</si>
  <si>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</si>
  <si>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Расходы на предоставление доплат к пенсии лицам, замещавшим должности муниципальной службы</t>
  </si>
  <si>
    <t>9.2.</t>
  </si>
  <si>
    <t>Расходы на предоставление доплат к пенсии лицам, замещавшим муниципальные должности</t>
  </si>
  <si>
    <t>Расходы на исполнение государственного полномочия</t>
  </si>
  <si>
    <t>Санкт-Петербурга по выплате денежных средств на</t>
  </si>
  <si>
    <t>содержание ребенка в семье опекуна и приемной</t>
  </si>
  <si>
    <t>семье за счет субвенций из бюджета Санкт-Петербурга</t>
  </si>
  <si>
    <t>СРЕДСТВА МАССОВОЙ ИНФОРМАЦИИ</t>
  </si>
  <si>
    <t xml:space="preserve">Корректировка </t>
  </si>
  <si>
    <t>Утверждено на 2022 года с уч. коррект.</t>
  </si>
  <si>
    <t>Ведомственная структура расходов бюджета внутригородского муниципального образования Санкт-Петербурга муниципальный округ Купчино на 2022 год</t>
  </si>
  <si>
    <t>Распределение бюджетных ассигнований бюджета внутригородского муниципального образования Санкт-Петербурга муниципальный округ Купчино на 2022 год по разделам, подразделам  классификации расходов</t>
  </si>
  <si>
    <t>Приложение №1 к Проекту Решения МС МО "Купчино"   "О внесении изменений в Решение МС МО "Купчино" №31 от 27.12.2021г. «Об утверждении местного бюджета внутригородского муниципального образования Санкт-Петербурга муниципальный округ Купчино на 2022 год» №ХХ от ХХ.ХХ.2022</t>
  </si>
  <si>
    <t>0310</t>
  </si>
  <si>
    <t>0700000061</t>
  </si>
  <si>
    <t>0900000070</t>
  </si>
  <si>
    <t>Доходы бюджета внутригородского муниципального образования Санкт-Петербурга муниципальный округ Купчино на 2022 год</t>
  </si>
  <si>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</si>
  <si>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</si>
  <si>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</si>
  <si>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</si>
  <si>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</si>
  <si>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</si>
  <si>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</si>
  <si>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</si>
  <si>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</si>
  <si>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</si>
  <si>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ДОХОДЫ ОТ ОКАЗАНИЯ ПЛАТНЫХ УСЛУГ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</si>
  <si>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</si>
  <si>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</si>
  <si>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</si>
  <si>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</si>
  <si>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</si>
  <si>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</si>
  <si>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</si>
  <si>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</si>
  <si>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</si>
  <si>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</si>
  <si>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</si>
  <si>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</si>
  <si>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</si>
  <si>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</si>
  <si>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973 2 02 19999 00 0000 150</t>
  </si>
  <si>
    <t>Прочие дотации бюджетам внутригородских муниципальных образований городов федерального значения</t>
  </si>
  <si>
    <t>973 2 02 19999 03 0000 150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</si>
  <si>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</si>
  <si>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</si>
  <si>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</si>
  <si>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</si>
  <si>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</si>
  <si>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973 2 02 30024 03 0100 151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</si>
  <si>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</si>
  <si>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973 2 02 30024 03 0200 151</t>
  </si>
  <si>
    <t>Субвенции</t>
  </si>
  <si>
    <t>973 2 02 30027 03 0000 150</t>
  </si>
  <si>
    <t>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</si>
  <si>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</si>
  <si>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973 2 02 30027 03 0100 151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</si>
  <si>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</si>
  <si>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973 2 02 30027 03 0200 151</t>
  </si>
  <si>
    <t>ИТОГО:</t>
  </si>
  <si>
    <t>Приложение №2 к Проекту Решения МС МО "Купчино"   "О внесении изменений в Решение МС МО "Купчино" №31 от 27.12.2021г. «Об утверждении местного бюджета внутригородского муниципального образования Санкт-Петербурга муниципальный округ Купчино на 2022 год» №ХХ от ХХ.ХХ.2022</t>
  </si>
  <si>
    <t>Приложение №3 к Проекту Решения МС МО "Купчино"   "О внесении изменений в Решение МС МО "Купчино" №31 от 27.12.2021 г. «Об утверждении местного бюджета внутригородского муниципального образования Санкт-Петербурга муниципальный округ Купчино на 2022 год» №ХХ от ХХ.ХХ.2022</t>
  </si>
  <si>
    <t>Приложение №4 Проекту Решения МС МО "Купчино"   "О внесении изменений в Решение МС МО "Купчино" №31 от 27.12.2021 г. «Об утверждении местного бюджета внутригородского муниципального образования Санкт-Петербурга муниципальный округ Купчино на 2022 год» №ХХ от ХХ.ХХ.2022</t>
  </si>
  <si>
    <t>Приложение №5 к Проекту Решения МС МО "Купчино"   "О внесении изменений в Решение МС МО "Купчино" №31 от 27.12.2021г. «Об утверждении местного бюджета внутригородского муниципального образования Санкт-Петербурга муниципальный округ Купчино на 2022 год» №ХХ от ХХ.ХХ.2022</t>
  </si>
  <si>
    <t>0920400441</t>
  </si>
  <si>
    <t>Код вида расходов</t>
  </si>
  <si>
    <t>ПРОЕКТ</t>
  </si>
  <si>
    <t>6.1.2.2</t>
  </si>
  <si>
    <t>Компенсации депутатам, осуществляющим свою деятельность на непостоянной основе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</si>
  <si>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</si>
  <si>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ии обеспечению деятельности  главы местной администрации</t>
  </si>
  <si>
    <t>Резервный фонд местной администрации  муниципального образования</t>
  </si>
  <si>
    <t xml:space="preserve">Участие в организации и финансировании: проведения оплачиваемых общественных работ ;временного м трудоустройства несовершеннолетних в возрасте от 14 - 18 лет, безработных граждан, ярмарок вакансий и учебных рабочих мест </t>
  </si>
  <si>
    <t>Проведение санитарных рубок (в том числе удаление аварийных, больных деревьев и кустарников), реконструкция зеленых насаждений внутриквартального  озеленения</t>
  </si>
  <si>
    <t>Уборка внутриквартального озеленения</t>
  </si>
  <si>
    <t>Профессиональная 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учреждений.</t>
  </si>
  <si>
    <t>Выплата ежемесячной доплаты к пенсии лицам, замещающим должности,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</si>
  <si>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пенсии лицам, замещающим муниципальные должности </t>
  </si>
  <si>
    <t>Защита населения и территории чрезвычайных ситуаций природного и технолдогичемского характера, пожарная безопасность</t>
  </si>
  <si>
    <t>сбаланс</t>
  </si>
  <si>
    <t>глава</t>
  </si>
  <si>
    <t>пенсии</t>
  </si>
  <si>
    <t>Корректировка</t>
  </si>
  <si>
    <t>Утверждено на 2022 год с учетом корректировки</t>
  </si>
  <si>
    <t>1.1.2.</t>
  </si>
  <si>
    <t>0020000011</t>
  </si>
  <si>
    <t>0020000021</t>
  </si>
  <si>
    <t>0020000022</t>
  </si>
  <si>
    <t>0020000023</t>
  </si>
  <si>
    <t>0020000031</t>
  </si>
  <si>
    <t>0020000032</t>
  </si>
  <si>
    <t>0020000020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</si>
</sst>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0.0"/>
    <numFmt numFmtId="166" formatCode="#,##0.0"/>
    <numFmt numFmtId="167" formatCode="0.0;[Red]0.0"/>
    <numFmt numFmtId="168" formatCode="_-* #,##0.0\ _₽_-;\-* #,##0.0\ _₽_-;_-* &quot;-&quot;?\ _₽_-;_-@_-"/>
    <numFmt numFmtId="169" formatCode="#,##0.0\ _₽"/>
    <numFmt numFmtId="170" formatCode="_-* #,##0.0_р_._-;\-* #,##0.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284">
    <xf numFmtId="0" fontId="0" fillId="0" borderId="0" xfId="0"/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2" borderId="1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5" xfId="0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0" fillId="0" borderId="7" xfId="0" applyBorder="1"/>
    <xf numFmtId="0" fontId="6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6" fontId="0" fillId="0" borderId="0" xfId="0" applyNumberFormat="1"/>
    <xf numFmtId="0" fontId="5" fillId="0" borderId="7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9" fillId="0" borderId="0" xfId="0" applyFont="1"/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5" fontId="6" fillId="2" borderId="7" xfId="0" applyNumberFormat="1" applyFont="1" applyFill="1" applyBorder="1" applyAlignment="1">
      <alignment horizontal="right" vertical="center"/>
    </xf>
    <xf numFmtId="166" fontId="6" fillId="2" borderId="7" xfId="0" applyNumberFormat="1" applyFont="1" applyFill="1" applyBorder="1" applyAlignment="1">
      <alignment horizontal="right" vertical="center"/>
    </xf>
    <xf numFmtId="166" fontId="4" fillId="2" borderId="7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166" fontId="15" fillId="0" borderId="7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2" borderId="4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169" fontId="6" fillId="2" borderId="4" xfId="0" applyNumberFormat="1" applyFont="1" applyFill="1" applyBorder="1" applyAlignment="1">
      <alignment horizontal="right" vertical="center"/>
    </xf>
    <xf numFmtId="169" fontId="6" fillId="2" borderId="7" xfId="0" applyNumberFormat="1" applyFont="1" applyFill="1" applyBorder="1" applyAlignment="1">
      <alignment horizontal="right" vertical="center"/>
    </xf>
    <xf numFmtId="169" fontId="6" fillId="0" borderId="7" xfId="0" applyNumberFormat="1" applyFont="1" applyBorder="1" applyAlignment="1">
      <alignment horizontal="right" vertical="center"/>
    </xf>
    <xf numFmtId="169" fontId="4" fillId="2" borderId="7" xfId="0" applyNumberFormat="1" applyFont="1" applyFill="1" applyBorder="1" applyAlignment="1">
      <alignment horizontal="right" vertical="center"/>
    </xf>
    <xf numFmtId="169" fontId="3" fillId="0" borderId="7" xfId="0" applyNumberFormat="1" applyFont="1" applyBorder="1" applyAlignment="1">
      <alignment horizontal="right" vertical="center"/>
    </xf>
    <xf numFmtId="169" fontId="4" fillId="0" borderId="7" xfId="0" applyNumberFormat="1" applyFont="1" applyBorder="1" applyAlignment="1">
      <alignment horizontal="right" vertical="center"/>
    </xf>
    <xf numFmtId="169" fontId="5" fillId="0" borderId="7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8" fontId="6" fillId="0" borderId="13" xfId="0" applyNumberFormat="1" applyFont="1" applyBorder="1" applyAlignment="1">
      <alignment horizontal="right" vertical="center"/>
    </xf>
    <xf numFmtId="168" fontId="6" fillId="0" borderId="12" xfId="0" applyNumberFormat="1" applyFont="1" applyBorder="1" applyAlignment="1">
      <alignment horizontal="right" vertical="center"/>
    </xf>
    <xf numFmtId="168" fontId="4" fillId="2" borderId="12" xfId="0" applyNumberFormat="1" applyFont="1" applyFill="1" applyBorder="1" applyAlignment="1">
      <alignment horizontal="right" vertical="center"/>
    </xf>
    <xf numFmtId="168" fontId="6" fillId="2" borderId="12" xfId="0" applyNumberFormat="1" applyFont="1" applyFill="1" applyBorder="1" applyAlignment="1">
      <alignment horizontal="right" vertical="center"/>
    </xf>
    <xf numFmtId="168" fontId="4" fillId="0" borderId="12" xfId="0" applyNumberFormat="1" applyFont="1" applyBorder="1" applyAlignment="1">
      <alignment horizontal="right" vertical="center"/>
    </xf>
    <xf numFmtId="168" fontId="4" fillId="2" borderId="13" xfId="0" applyNumberFormat="1" applyFont="1" applyFill="1" applyBorder="1" applyAlignment="1">
      <alignment horizontal="right" vertical="center"/>
    </xf>
    <xf numFmtId="168" fontId="6" fillId="2" borderId="13" xfId="0" applyNumberFormat="1" applyFont="1" applyFill="1" applyBorder="1" applyAlignment="1">
      <alignment horizontal="right" vertical="center"/>
    </xf>
    <xf numFmtId="168" fontId="3" fillId="0" borderId="12" xfId="0" applyNumberFormat="1" applyFont="1" applyBorder="1" applyAlignment="1">
      <alignment horizontal="right" vertical="center"/>
    </xf>
    <xf numFmtId="168" fontId="5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6" fontId="6" fillId="2" borderId="3" xfId="0" applyNumberFormat="1" applyFont="1" applyFill="1" applyBorder="1" applyAlignment="1">
      <alignment horizontal="right" vertical="center" wrapText="1"/>
    </xf>
    <xf numFmtId="166" fontId="4" fillId="2" borderId="4" xfId="0" applyNumberFormat="1" applyFont="1" applyFill="1" applyBorder="1" applyAlignment="1">
      <alignment horizontal="right" vertical="center"/>
    </xf>
    <xf numFmtId="166" fontId="6" fillId="0" borderId="7" xfId="0" applyNumberFormat="1" applyFont="1" applyBorder="1" applyAlignment="1">
      <alignment horizontal="right" vertical="center"/>
    </xf>
    <xf numFmtId="169" fontId="6" fillId="0" borderId="7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16" xfId="0" applyNumberFormat="1" applyFont="1" applyBorder="1" applyAlignment="1">
      <alignment vertical="center"/>
    </xf>
    <xf numFmtId="168" fontId="4" fillId="0" borderId="9" xfId="0" applyNumberFormat="1" applyFont="1" applyBorder="1" applyAlignment="1">
      <alignment horizontal="center" vertical="center"/>
    </xf>
    <xf numFmtId="168" fontId="6" fillId="0" borderId="9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8" fontId="4" fillId="0" borderId="9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8" fontId="6" fillId="0" borderId="5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8" fontId="4" fillId="0" borderId="17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0" fillId="2" borderId="7" xfId="0" applyNumberFormat="1" applyFill="1" applyBorder="1"/>
    <xf numFmtId="0" fontId="6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Border="1"/>
    <xf numFmtId="49" fontId="9" fillId="2" borderId="7" xfId="0" applyNumberFormat="1" applyFont="1" applyFill="1" applyBorder="1"/>
    <xf numFmtId="49" fontId="5" fillId="0" borderId="7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vertical="center"/>
    </xf>
    <xf numFmtId="168" fontId="6" fillId="0" borderId="1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168" fontId="6" fillId="0" borderId="9" xfId="0" applyNumberFormat="1" applyFont="1" applyBorder="1" applyAlignment="1">
      <alignment horizontal="center" vertical="center"/>
    </xf>
    <xf numFmtId="168" fontId="9" fillId="0" borderId="0" xfId="0" applyNumberFormat="1" applyFont="1"/>
    <xf numFmtId="168" fontId="0" fillId="0" borderId="0" xfId="0" applyNumberFormat="1"/>
    <xf numFmtId="0" fontId="4" fillId="2" borderId="5" xfId="0" applyFont="1" applyFill="1" applyBorder="1" applyAlignment="1">
      <alignment horizontal="center" vertical="center"/>
    </xf>
    <xf numFmtId="164" fontId="0" fillId="0" borderId="0" xfId="0" applyNumberFormat="1"/>
    <xf numFmtId="4" fontId="3" fillId="0" borderId="5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9" xfId="0" applyBorder="1"/>
    <xf numFmtId="4" fontId="0" fillId="0" borderId="10" xfId="0" applyNumberFormat="1" applyBorder="1"/>
    <xf numFmtId="0" fontId="0" fillId="0" borderId="19" xfId="0" applyBorder="1"/>
    <xf numFmtId="0" fontId="0" fillId="0" borderId="10" xfId="0" applyBorder="1"/>
    <xf numFmtId="0" fontId="4" fillId="2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4" fillId="0" borderId="11" xfId="0" applyNumberFormat="1" applyFont="1" applyBorder="1"/>
    <xf numFmtId="4" fontId="4" fillId="0" borderId="9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4" fontId="6" fillId="0" borderId="9" xfId="0" applyNumberFormat="1" applyFont="1" applyBorder="1"/>
    <xf numFmtId="4" fontId="4" fillId="0" borderId="4" xfId="0" applyNumberFormat="1" applyFont="1" applyBorder="1"/>
    <xf numFmtId="4" fontId="6" fillId="0" borderId="4" xfId="0" applyNumberFormat="1" applyFont="1" applyBorder="1"/>
    <xf numFmtId="4" fontId="4" fillId="0" borderId="20" xfId="0" applyNumberFormat="1" applyFont="1" applyBorder="1"/>
    <xf numFmtId="4" fontId="6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68" fontId="6" fillId="2" borderId="9" xfId="0" applyNumberFormat="1" applyFont="1" applyFill="1" applyBorder="1" applyAlignment="1">
      <alignment horizontal="right" vertical="center"/>
    </xf>
    <xf numFmtId="168" fontId="4" fillId="2" borderId="9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165" fontId="0" fillId="0" borderId="0" xfId="0" applyNumberFormat="1"/>
    <xf numFmtId="170" fontId="0" fillId="0" borderId="0" xfId="0" applyNumberFormat="1"/>
    <xf numFmtId="49" fontId="4" fillId="2" borderId="11" xfId="0" applyNumberFormat="1" applyFont="1" applyFill="1" applyBorder="1" applyAlignment="1">
      <alignment horizontal="center" vertical="center"/>
    </xf>
    <xf numFmtId="168" fontId="4" fillId="2" borderId="0" xfId="0" applyNumberFormat="1" applyFont="1" applyFill="1" applyBorder="1" applyAlignment="1">
      <alignment horizontal="right" vertical="center"/>
    </xf>
    <xf numFmtId="168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vertical="center"/>
    </xf>
    <xf numFmtId="0" fontId="0" fillId="0" borderId="1" xfId="0" applyBorder="1" applyAlignment="1"/>
    <xf numFmtId="0" fontId="0" fillId="0" borderId="5" xfId="0" applyBorder="1" applyAlignment="1"/>
    <xf numFmtId="4" fontId="4" fillId="0" borderId="1" xfId="0" applyNumberFormat="1" applyFont="1" applyBorder="1" applyAlignment="1"/>
    <xf numFmtId="0" fontId="4" fillId="0" borderId="5" xfId="0" applyFont="1" applyBorder="1" applyAlignment="1"/>
    <xf numFmtId="4" fontId="5" fillId="0" borderId="2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right" vertical="center"/>
    </xf>
    <xf numFmtId="168" fontId="6" fillId="2" borderId="14" xfId="0" applyNumberFormat="1" applyFont="1" applyFill="1" applyBorder="1" applyAlignment="1">
      <alignment horizontal="right" vertical="center"/>
    </xf>
    <xf numFmtId="168" fontId="6" fillId="2" borderId="6" xfId="0" applyNumberFormat="1" applyFont="1" applyFill="1" applyBorder="1" applyAlignment="1">
      <alignment horizontal="right" vertical="center"/>
    </xf>
    <xf numFmtId="168" fontId="6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68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5" xfId="0" applyFill="1" applyBorder="1"/>
    <xf numFmtId="0" fontId="4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right" vertical="center"/>
    </xf>
    <xf numFmtId="166" fontId="6" fillId="2" borderId="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166" fontId="15" fillId="0" borderId="1" xfId="0" applyNumberFormat="1" applyFont="1" applyBorder="1" applyAlignment="1">
      <alignment horizontal="right" vertical="center"/>
    </xf>
    <xf numFmtId="166" fontId="15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169" fontId="4" fillId="2" borderId="1" xfId="0" applyNumberFormat="1" applyFont="1" applyFill="1" applyBorder="1" applyAlignment="1">
      <alignment horizontal="right" vertical="center"/>
    </xf>
    <xf numFmtId="169" fontId="4" fillId="2" borderId="10" xfId="0" applyNumberFormat="1" applyFont="1" applyFill="1" applyBorder="1" applyAlignment="1">
      <alignment horizontal="right" vertical="center"/>
    </xf>
    <xf numFmtId="169" fontId="4" fillId="2" borderId="5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69" fontId="3" fillId="0" borderId="1" xfId="0" applyNumberFormat="1" applyFont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9" fontId="6" fillId="2" borderId="1" xfId="0" applyNumberFormat="1" applyFont="1" applyFill="1" applyBorder="1" applyAlignment="1">
      <alignment horizontal="right" vertical="center"/>
    </xf>
    <xf numFmtId="169" fontId="6" fillId="2" borderId="5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opLeftCell="A22" zoomScaleNormal="100" workbookViewId="0">
      <selection activeCell="K6" sqref="K6"/>
    </sheetView>
  </sheetViews>
  <sheetFormatPr defaultRowHeight="15" x14ac:dyDescent="0.25"/>
  <cols>
    <col min="1" max="1" width="68.140625" customWidth="1"/>
    <col min="2" max="2" width="22.140625" customWidth="1"/>
    <col min="3" max="3" width="25.28515625" customWidth="1"/>
    <col min="4" max="4" width="18.85546875" hidden="1" customWidth="1"/>
    <col min="5" max="5" width="5" hidden="1" customWidth="1"/>
  </cols>
  <sheetData>
    <row r="1" spans="1:5" ht="90.75" customHeight="1" x14ac:dyDescent="0.25">
      <c r="A1" s="128"/>
      <c r="B1" s="210" t="s">
        <v>223</v>
      </c>
      <c r="C1" s="211"/>
      <c r="D1" s="200"/>
      <c r="E1" s="200"/>
    </row>
    <row r="2" spans="1:5" x14ac:dyDescent="0.25">
      <c r="A2" s="201" t="s">
        <v>278</v>
      </c>
      <c r="B2" s="201"/>
      <c r="C2" s="201"/>
      <c r="D2" s="202"/>
      <c r="E2" s="202"/>
    </row>
    <row r="3" spans="1:5" ht="25.5" customHeight="1" x14ac:dyDescent="0.25">
      <c r="A3" s="203" t="s">
        <v>227</v>
      </c>
      <c r="B3" s="203"/>
      <c r="C3" s="203"/>
      <c r="D3" s="202"/>
      <c r="E3" s="202"/>
    </row>
    <row r="4" spans="1:5" ht="15.75" thickBot="1" x14ac:dyDescent="0.3">
      <c r="A4" s="1"/>
    </row>
    <row r="5" spans="1:5" ht="39.75" customHeight="1" thickBot="1" x14ac:dyDescent="0.3">
      <c r="A5" s="134" t="s">
        <v>228</v>
      </c>
      <c r="B5" s="130" t="s">
        <v>229</v>
      </c>
      <c r="C5" s="155" t="s">
        <v>0</v>
      </c>
      <c r="D5" s="160" t="s">
        <v>294</v>
      </c>
      <c r="E5" s="161" t="s">
        <v>295</v>
      </c>
    </row>
    <row r="6" spans="1:5" ht="15.75" thickBot="1" x14ac:dyDescent="0.3">
      <c r="A6" s="135" t="s">
        <v>230</v>
      </c>
      <c r="B6" s="136" t="s">
        <v>231</v>
      </c>
      <c r="C6" s="176">
        <f>C7+C10</f>
        <v>1916.1</v>
      </c>
      <c r="D6" s="157"/>
      <c r="E6" s="166">
        <f t="shared" ref="E6:E14" si="0">C6+D6</f>
        <v>1916.1</v>
      </c>
    </row>
    <row r="7" spans="1:5" ht="15.75" thickBot="1" x14ac:dyDescent="0.3">
      <c r="A7" s="135" t="s">
        <v>232</v>
      </c>
      <c r="B7" s="129" t="s">
        <v>233</v>
      </c>
      <c r="C7" s="177">
        <f>C8</f>
        <v>1699</v>
      </c>
      <c r="D7" s="156"/>
      <c r="E7" s="169">
        <f t="shared" si="0"/>
        <v>1699</v>
      </c>
    </row>
    <row r="8" spans="1:5" ht="15.75" thickBot="1" x14ac:dyDescent="0.3">
      <c r="A8" s="135" t="s">
        <v>234</v>
      </c>
      <c r="B8" s="129" t="s">
        <v>235</v>
      </c>
      <c r="C8" s="177">
        <f>C9</f>
        <v>1699</v>
      </c>
      <c r="D8" s="159"/>
      <c r="E8" s="166">
        <f t="shared" si="0"/>
        <v>1699</v>
      </c>
    </row>
    <row r="9" spans="1:5" ht="40.5" customHeight="1" thickBot="1" x14ac:dyDescent="0.3">
      <c r="A9" s="137" t="s">
        <v>236</v>
      </c>
      <c r="B9" s="131" t="s">
        <v>237</v>
      </c>
      <c r="C9" s="178">
        <v>1699</v>
      </c>
      <c r="D9" s="156"/>
      <c r="E9" s="168">
        <f t="shared" si="0"/>
        <v>1699</v>
      </c>
    </row>
    <row r="10" spans="1:5" ht="24.75" thickBot="1" x14ac:dyDescent="0.3">
      <c r="A10" s="135" t="s">
        <v>238</v>
      </c>
      <c r="B10" s="129" t="s">
        <v>239</v>
      </c>
      <c r="C10" s="179">
        <f>C11</f>
        <v>217.1</v>
      </c>
      <c r="D10" s="159"/>
      <c r="E10" s="166">
        <f t="shared" si="0"/>
        <v>217.1</v>
      </c>
    </row>
    <row r="11" spans="1:5" ht="15.75" thickBot="1" x14ac:dyDescent="0.3">
      <c r="A11" s="135" t="s">
        <v>240</v>
      </c>
      <c r="B11" s="129" t="s">
        <v>241</v>
      </c>
      <c r="C11" s="179">
        <f>C12</f>
        <v>217.1</v>
      </c>
      <c r="D11" s="156"/>
      <c r="E11" s="169">
        <f t="shared" si="0"/>
        <v>217.1</v>
      </c>
    </row>
    <row r="12" spans="1:5" ht="28.5" customHeight="1" thickBot="1" x14ac:dyDescent="0.3">
      <c r="A12" s="135" t="s">
        <v>242</v>
      </c>
      <c r="B12" s="129" t="s">
        <v>243</v>
      </c>
      <c r="C12" s="179">
        <f>C13+C14</f>
        <v>217.1</v>
      </c>
      <c r="D12" s="156"/>
      <c r="E12" s="167">
        <f t="shared" si="0"/>
        <v>217.1</v>
      </c>
    </row>
    <row r="13" spans="1:5" ht="39.75" customHeight="1" thickBot="1" x14ac:dyDescent="0.3">
      <c r="A13" s="137" t="s">
        <v>244</v>
      </c>
      <c r="B13" s="131" t="s">
        <v>245</v>
      </c>
      <c r="C13" s="180">
        <v>167.1</v>
      </c>
      <c r="D13" s="159"/>
      <c r="E13" s="163">
        <f t="shared" si="0"/>
        <v>167.1</v>
      </c>
    </row>
    <row r="14" spans="1:5" ht="26.25" customHeight="1" thickBot="1" x14ac:dyDescent="0.3">
      <c r="A14" s="138" t="s">
        <v>246</v>
      </c>
      <c r="B14" s="131" t="s">
        <v>247</v>
      </c>
      <c r="C14" s="181">
        <v>50</v>
      </c>
      <c r="D14" s="156"/>
      <c r="E14" s="164">
        <f t="shared" si="0"/>
        <v>50</v>
      </c>
    </row>
    <row r="15" spans="1:5" ht="15.75" thickBot="1" x14ac:dyDescent="0.3">
      <c r="A15" s="135" t="s">
        <v>248</v>
      </c>
      <c r="B15" s="129" t="s">
        <v>249</v>
      </c>
      <c r="C15" s="182">
        <f>C16</f>
        <v>101133.4</v>
      </c>
      <c r="D15" s="165">
        <f>D16</f>
        <v>0</v>
      </c>
      <c r="E15" s="166">
        <f>C15+D15</f>
        <v>101133.4</v>
      </c>
    </row>
    <row r="16" spans="1:5" ht="28.5" customHeight="1" thickBot="1" x14ac:dyDescent="0.3">
      <c r="A16" s="135" t="s">
        <v>250</v>
      </c>
      <c r="B16" s="129" t="s">
        <v>251</v>
      </c>
      <c r="C16" s="182">
        <f>C17+C19</f>
        <v>101133.4</v>
      </c>
      <c r="D16" s="171">
        <f>D17+D19</f>
        <v>0</v>
      </c>
      <c r="E16" s="171">
        <f>C16+D16</f>
        <v>101133.4</v>
      </c>
    </row>
    <row r="17" spans="1:5" ht="15.75" thickBot="1" x14ac:dyDescent="0.3">
      <c r="A17" s="135" t="s">
        <v>252</v>
      </c>
      <c r="B17" s="129" t="s">
        <v>253</v>
      </c>
      <c r="C17" s="183">
        <f>C18</f>
        <v>82705</v>
      </c>
      <c r="D17" s="165">
        <f>D18</f>
        <v>0</v>
      </c>
      <c r="E17" s="166">
        <f>C17+D17</f>
        <v>82705</v>
      </c>
    </row>
    <row r="18" spans="1:5" ht="26.25" customHeight="1" thickBot="1" x14ac:dyDescent="0.3">
      <c r="A18" s="138" t="s">
        <v>254</v>
      </c>
      <c r="B18" s="131" t="s">
        <v>255</v>
      </c>
      <c r="C18" s="153">
        <v>82705</v>
      </c>
      <c r="D18" s="162"/>
      <c r="E18" s="162">
        <f>C18+D18</f>
        <v>82705</v>
      </c>
    </row>
    <row r="19" spans="1:5" ht="15.75" thickBot="1" x14ac:dyDescent="0.3">
      <c r="A19" s="135" t="s">
        <v>256</v>
      </c>
      <c r="B19" s="136" t="s">
        <v>257</v>
      </c>
      <c r="C19" s="184">
        <f>C20+C24</f>
        <v>18428.400000000001</v>
      </c>
      <c r="D19" s="167">
        <f>D20+D24</f>
        <v>0</v>
      </c>
      <c r="E19" s="169">
        <f t="shared" ref="E19:E24" si="1">C19+D19</f>
        <v>18428.400000000001</v>
      </c>
    </row>
    <row r="20" spans="1:5" ht="30" customHeight="1" thickBot="1" x14ac:dyDescent="0.3">
      <c r="A20" s="137" t="s">
        <v>258</v>
      </c>
      <c r="B20" s="131" t="s">
        <v>259</v>
      </c>
      <c r="C20" s="185">
        <f>C21+C23</f>
        <v>3244.7</v>
      </c>
      <c r="D20" s="156"/>
      <c r="E20" s="168">
        <f t="shared" si="1"/>
        <v>3244.7</v>
      </c>
    </row>
    <row r="21" spans="1:5" ht="21.75" customHeight="1" x14ac:dyDescent="0.25">
      <c r="A21" s="212" t="s">
        <v>260</v>
      </c>
      <c r="B21" s="214" t="s">
        <v>261</v>
      </c>
      <c r="C21" s="216">
        <v>3236.6</v>
      </c>
      <c r="D21" s="192"/>
      <c r="E21" s="194">
        <f t="shared" si="1"/>
        <v>3236.6</v>
      </c>
    </row>
    <row r="22" spans="1:5" ht="18" customHeight="1" thickBot="1" x14ac:dyDescent="0.3">
      <c r="A22" s="213"/>
      <c r="B22" s="215"/>
      <c r="C22" s="217"/>
      <c r="D22" s="193"/>
      <c r="E22" s="195"/>
    </row>
    <row r="23" spans="1:5" ht="45" customHeight="1" thickBot="1" x14ac:dyDescent="0.3">
      <c r="A23" s="137" t="s">
        <v>262</v>
      </c>
      <c r="B23" s="131" t="s">
        <v>263</v>
      </c>
      <c r="C23" s="180">
        <v>8.1</v>
      </c>
      <c r="D23" s="158"/>
      <c r="E23" s="170">
        <f t="shared" si="1"/>
        <v>8.1</v>
      </c>
    </row>
    <row r="24" spans="1:5" ht="19.5" customHeight="1" x14ac:dyDescent="0.25">
      <c r="A24" s="139" t="s">
        <v>264</v>
      </c>
      <c r="B24" s="204" t="s">
        <v>265</v>
      </c>
      <c r="C24" s="198">
        <f>C26+C27</f>
        <v>15183.7</v>
      </c>
      <c r="D24" s="196">
        <f>D26+D27</f>
        <v>0</v>
      </c>
      <c r="E24" s="198">
        <f t="shared" si="1"/>
        <v>15183.7</v>
      </c>
    </row>
    <row r="25" spans="1:5" ht="39" customHeight="1" thickBot="1" x14ac:dyDescent="0.3">
      <c r="A25" s="140" t="s">
        <v>266</v>
      </c>
      <c r="B25" s="205"/>
      <c r="C25" s="199"/>
      <c r="D25" s="197"/>
      <c r="E25" s="199"/>
    </row>
    <row r="26" spans="1:5" ht="34.5" customHeight="1" thickBot="1" x14ac:dyDescent="0.3">
      <c r="A26" s="137" t="s">
        <v>267</v>
      </c>
      <c r="B26" s="131" t="s">
        <v>268</v>
      </c>
      <c r="C26" s="153">
        <v>10130.1</v>
      </c>
      <c r="D26" s="162"/>
      <c r="E26" s="153">
        <f>C26+D26</f>
        <v>10130.1</v>
      </c>
    </row>
    <row r="27" spans="1:5" ht="34.5" customHeight="1" thickBot="1" x14ac:dyDescent="0.3">
      <c r="A27" s="137" t="s">
        <v>269</v>
      </c>
      <c r="B27" s="131" t="s">
        <v>270</v>
      </c>
      <c r="C27" s="153">
        <v>5053.6000000000004</v>
      </c>
      <c r="D27" s="153"/>
      <c r="E27" s="153">
        <f>C27+D27</f>
        <v>5053.6000000000004</v>
      </c>
    </row>
    <row r="28" spans="1:5" ht="15.75" thickBot="1" x14ac:dyDescent="0.3">
      <c r="A28" s="206" t="s">
        <v>271</v>
      </c>
      <c r="B28" s="207"/>
      <c r="C28" s="183">
        <f>C15+C6</f>
        <v>103049.5</v>
      </c>
      <c r="D28" s="167">
        <f>D15+D6</f>
        <v>0</v>
      </c>
      <c r="E28" s="169">
        <f>E15+E6</f>
        <v>103049.5</v>
      </c>
    </row>
    <row r="29" spans="1:5" x14ac:dyDescent="0.25">
      <c r="A29" s="34"/>
      <c r="B29" s="208"/>
      <c r="C29" s="208"/>
    </row>
    <row r="30" spans="1:5" x14ac:dyDescent="0.25">
      <c r="A30" s="34"/>
      <c r="B30" s="209"/>
      <c r="C30" s="209"/>
    </row>
  </sheetData>
  <mergeCells count="16">
    <mergeCell ref="A28:B28"/>
    <mergeCell ref="B29:C29"/>
    <mergeCell ref="B30:C30"/>
    <mergeCell ref="B1:C1"/>
    <mergeCell ref="A21:A22"/>
    <mergeCell ref="B21:B22"/>
    <mergeCell ref="C21:C22"/>
    <mergeCell ref="D21:D22"/>
    <mergeCell ref="E21:E22"/>
    <mergeCell ref="D24:D25"/>
    <mergeCell ref="E24:E25"/>
    <mergeCell ref="D1:E1"/>
    <mergeCell ref="A2:E2"/>
    <mergeCell ref="A3:E3"/>
    <mergeCell ref="B24:B25"/>
    <mergeCell ref="C24:C2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8"/>
  <sheetViews>
    <sheetView tabSelected="1" zoomScaleNormal="100" workbookViewId="0">
      <selection activeCell="I62" sqref="I62"/>
    </sheetView>
  </sheetViews>
  <sheetFormatPr defaultRowHeight="15" x14ac:dyDescent="0.25"/>
  <cols>
    <col min="1" max="1" width="6.42578125" customWidth="1"/>
    <col min="2" max="2" width="57" customWidth="1"/>
    <col min="3" max="3" width="8.42578125" bestFit="1" customWidth="1"/>
    <col min="4" max="4" width="7.85546875" customWidth="1"/>
    <col min="5" max="5" width="9.85546875" customWidth="1"/>
    <col min="6" max="6" width="3.85546875" bestFit="1" customWidth="1"/>
    <col min="7" max="7" width="11" customWidth="1"/>
    <col min="8" max="8" width="10.140625" style="101" customWidth="1"/>
    <col min="9" max="9" width="13.7109375" style="100" customWidth="1"/>
    <col min="10" max="10" width="11" hidden="1" customWidth="1"/>
    <col min="11" max="11" width="13.140625" hidden="1" customWidth="1"/>
    <col min="12" max="12" width="9.140625" hidden="1" customWidth="1"/>
    <col min="13" max="13" width="0.5703125" customWidth="1"/>
    <col min="14" max="14" width="10" bestFit="1" customWidth="1"/>
  </cols>
  <sheetData>
    <row r="1" spans="1:13" ht="15" customHeight="1" x14ac:dyDescent="0.25">
      <c r="C1" s="210" t="s">
        <v>272</v>
      </c>
      <c r="D1" s="210"/>
      <c r="E1" s="210"/>
      <c r="F1" s="210"/>
      <c r="G1" s="210"/>
      <c r="H1" s="218"/>
      <c r="I1" s="218"/>
    </row>
    <row r="2" spans="1:13" ht="41.25" customHeight="1" x14ac:dyDescent="0.25">
      <c r="A2" s="4"/>
      <c r="C2" s="210"/>
      <c r="D2" s="210"/>
      <c r="E2" s="210"/>
      <c r="F2" s="210"/>
      <c r="G2" s="210"/>
      <c r="H2" s="218"/>
      <c r="I2" s="218"/>
    </row>
    <row r="3" spans="1:13" x14ac:dyDescent="0.25">
      <c r="A3" s="4"/>
      <c r="C3" s="226" t="s">
        <v>278</v>
      </c>
      <c r="D3" s="226"/>
      <c r="E3" s="226"/>
      <c r="F3" s="226"/>
      <c r="G3" s="226"/>
      <c r="H3" s="226"/>
      <c r="I3" s="226"/>
    </row>
    <row r="4" spans="1:13" ht="24.75" customHeight="1" thickBot="1" x14ac:dyDescent="0.3">
      <c r="A4" s="227" t="s">
        <v>221</v>
      </c>
      <c r="B4" s="228"/>
      <c r="C4" s="228"/>
      <c r="D4" s="228"/>
      <c r="E4" s="228"/>
      <c r="F4" s="228"/>
      <c r="G4" s="228"/>
      <c r="H4" s="228"/>
      <c r="I4" s="228"/>
    </row>
    <row r="5" spans="1:13" ht="24" customHeight="1" x14ac:dyDescent="0.25">
      <c r="A5" s="219" t="s">
        <v>1</v>
      </c>
      <c r="B5" s="219" t="s">
        <v>2</v>
      </c>
      <c r="C5" s="219" t="s">
        <v>3</v>
      </c>
      <c r="D5" s="219" t="s">
        <v>4</v>
      </c>
      <c r="E5" s="219" t="s">
        <v>5</v>
      </c>
      <c r="F5" s="219" t="s">
        <v>6</v>
      </c>
      <c r="G5" s="89" t="s">
        <v>0</v>
      </c>
      <c r="H5" s="219" t="s">
        <v>219</v>
      </c>
      <c r="I5" s="219" t="s">
        <v>220</v>
      </c>
    </row>
    <row r="6" spans="1:13" ht="24.75" customHeight="1" thickBot="1" x14ac:dyDescent="0.3">
      <c r="A6" s="253"/>
      <c r="B6" s="253"/>
      <c r="C6" s="253"/>
      <c r="D6" s="253"/>
      <c r="E6" s="253"/>
      <c r="F6" s="253"/>
      <c r="G6" s="90" t="s">
        <v>7</v>
      </c>
      <c r="H6" s="220"/>
      <c r="I6" s="220"/>
    </row>
    <row r="7" spans="1:13" ht="15.75" thickBot="1" x14ac:dyDescent="0.3">
      <c r="A7" s="6"/>
      <c r="B7" s="7" t="s">
        <v>8</v>
      </c>
      <c r="C7" s="8"/>
      <c r="D7" s="46"/>
      <c r="E7" s="8"/>
      <c r="F7" s="9"/>
      <c r="G7" s="91">
        <f>G12+G15+G17+G19+G20+G21+G29+G34+G35+G36</f>
        <v>29587.199999999997</v>
      </c>
      <c r="H7" s="126">
        <f>H25</f>
        <v>-1027.0999999999999</v>
      </c>
      <c r="I7" s="146">
        <f>G7+H7</f>
        <v>28560.1</v>
      </c>
    </row>
    <row r="8" spans="1:13" ht="24.75" thickBot="1" x14ac:dyDescent="0.3">
      <c r="A8" s="10" t="s">
        <v>9</v>
      </c>
      <c r="B8" s="11" t="s">
        <v>10</v>
      </c>
      <c r="C8" s="12">
        <v>887</v>
      </c>
      <c r="D8" s="47"/>
      <c r="E8" s="13"/>
      <c r="F8" s="13"/>
      <c r="G8" s="92">
        <f>G9</f>
        <v>8812.7000000000007</v>
      </c>
      <c r="H8" s="108"/>
      <c r="I8" s="109">
        <f t="shared" ref="I8:I40" si="0">G8+H8</f>
        <v>8812.7000000000007</v>
      </c>
    </row>
    <row r="9" spans="1:13" ht="15.75" thickBot="1" x14ac:dyDescent="0.3">
      <c r="A9" s="14"/>
      <c r="B9" s="15" t="s">
        <v>11</v>
      </c>
      <c r="C9" s="16">
        <v>887</v>
      </c>
      <c r="D9" s="48" t="s">
        <v>142</v>
      </c>
      <c r="E9" s="13"/>
      <c r="F9" s="16"/>
      <c r="G9" s="93">
        <f>G10+G13+G22</f>
        <v>8812.7000000000007</v>
      </c>
      <c r="H9" s="110"/>
      <c r="I9" s="111">
        <f t="shared" si="0"/>
        <v>8812.7000000000007</v>
      </c>
    </row>
    <row r="10" spans="1:13" ht="24.75" thickBot="1" x14ac:dyDescent="0.3">
      <c r="A10" s="10">
        <v>1</v>
      </c>
      <c r="B10" s="11" t="s">
        <v>12</v>
      </c>
      <c r="C10" s="12">
        <v>887</v>
      </c>
      <c r="D10" s="47" t="s">
        <v>143</v>
      </c>
      <c r="E10" s="13"/>
      <c r="F10" s="12"/>
      <c r="G10" s="94">
        <f>G11</f>
        <v>1534.5</v>
      </c>
      <c r="H10" s="112"/>
      <c r="I10" s="109">
        <f t="shared" si="0"/>
        <v>1534.5</v>
      </c>
    </row>
    <row r="11" spans="1:13" ht="15.75" thickBot="1" x14ac:dyDescent="0.3">
      <c r="A11" s="10" t="s">
        <v>13</v>
      </c>
      <c r="B11" s="11" t="s">
        <v>14</v>
      </c>
      <c r="C11" s="12">
        <v>887</v>
      </c>
      <c r="D11" s="47" t="s">
        <v>143</v>
      </c>
      <c r="E11" s="47" t="s">
        <v>297</v>
      </c>
      <c r="F11" s="12"/>
      <c r="G11" s="94">
        <f>G12</f>
        <v>1534.5</v>
      </c>
      <c r="H11" s="113"/>
      <c r="I11" s="145">
        <f t="shared" si="0"/>
        <v>1534.5</v>
      </c>
    </row>
    <row r="12" spans="1:13" ht="48.75" thickBot="1" x14ac:dyDescent="0.3">
      <c r="A12" s="17" t="s">
        <v>15</v>
      </c>
      <c r="B12" s="15" t="s">
        <v>16</v>
      </c>
      <c r="C12" s="16">
        <v>887</v>
      </c>
      <c r="D12" s="48" t="s">
        <v>143</v>
      </c>
      <c r="E12" s="48" t="s">
        <v>297</v>
      </c>
      <c r="F12" s="16">
        <v>100</v>
      </c>
      <c r="G12" s="93">
        <v>1534.5</v>
      </c>
      <c r="H12" s="112"/>
      <c r="I12" s="114">
        <f t="shared" si="0"/>
        <v>1534.5</v>
      </c>
    </row>
    <row r="13" spans="1:13" ht="36.75" thickBot="1" x14ac:dyDescent="0.3">
      <c r="A13" s="10">
        <v>2</v>
      </c>
      <c r="B13" s="11" t="s">
        <v>17</v>
      </c>
      <c r="C13" s="12">
        <v>887</v>
      </c>
      <c r="D13" s="47" t="s">
        <v>144</v>
      </c>
      <c r="E13" s="132"/>
      <c r="F13" s="12"/>
      <c r="G13" s="94">
        <f>G14+G16+G18</f>
        <v>7182.2</v>
      </c>
      <c r="H13" s="110"/>
      <c r="I13" s="145">
        <f t="shared" si="0"/>
        <v>7182.2</v>
      </c>
    </row>
    <row r="14" spans="1:13" ht="24.75" thickBot="1" x14ac:dyDescent="0.3">
      <c r="A14" s="10" t="s">
        <v>18</v>
      </c>
      <c r="B14" s="11" t="s">
        <v>19</v>
      </c>
      <c r="C14" s="12">
        <v>887</v>
      </c>
      <c r="D14" s="47" t="s">
        <v>144</v>
      </c>
      <c r="E14" s="47" t="s">
        <v>298</v>
      </c>
      <c r="F14" s="12"/>
      <c r="G14" s="94">
        <f>G15</f>
        <v>1292.7</v>
      </c>
      <c r="H14" s="115"/>
      <c r="I14" s="109">
        <f t="shared" si="0"/>
        <v>1292.7</v>
      </c>
    </row>
    <row r="15" spans="1:13" ht="48.75" thickBot="1" x14ac:dyDescent="0.3">
      <c r="A15" s="17" t="s">
        <v>20</v>
      </c>
      <c r="B15" s="15" t="s">
        <v>16</v>
      </c>
      <c r="C15" s="16">
        <v>887</v>
      </c>
      <c r="D15" s="48" t="s">
        <v>144</v>
      </c>
      <c r="E15" s="48" t="s">
        <v>298</v>
      </c>
      <c r="F15" s="16">
        <v>100</v>
      </c>
      <c r="G15" s="93">
        <v>1292.7</v>
      </c>
      <c r="H15" s="116"/>
      <c r="I15" s="111">
        <f t="shared" si="0"/>
        <v>1292.7</v>
      </c>
      <c r="M15" s="150"/>
    </row>
    <row r="16" spans="1:13" ht="24.75" thickBot="1" x14ac:dyDescent="0.3">
      <c r="A16" s="10" t="s">
        <v>21</v>
      </c>
      <c r="B16" s="11" t="s">
        <v>280</v>
      </c>
      <c r="C16" s="12">
        <v>887</v>
      </c>
      <c r="D16" s="47" t="s">
        <v>144</v>
      </c>
      <c r="E16" s="47" t="s">
        <v>299</v>
      </c>
      <c r="F16" s="12"/>
      <c r="G16" s="94">
        <f>G17</f>
        <v>311.10000000000002</v>
      </c>
      <c r="H16" s="112"/>
      <c r="I16" s="109">
        <f t="shared" si="0"/>
        <v>311.10000000000002</v>
      </c>
    </row>
    <row r="17" spans="1:12" ht="48.75" thickBot="1" x14ac:dyDescent="0.3">
      <c r="A17" s="17" t="s">
        <v>22</v>
      </c>
      <c r="B17" s="15" t="s">
        <v>16</v>
      </c>
      <c r="C17" s="16">
        <v>887</v>
      </c>
      <c r="D17" s="48" t="s">
        <v>144</v>
      </c>
      <c r="E17" s="48" t="s">
        <v>299</v>
      </c>
      <c r="F17" s="16">
        <v>100</v>
      </c>
      <c r="G17" s="93">
        <v>311.10000000000002</v>
      </c>
      <c r="H17" s="113"/>
      <c r="I17" s="111">
        <f t="shared" si="0"/>
        <v>311.10000000000002</v>
      </c>
    </row>
    <row r="18" spans="1:12" ht="15.75" thickBot="1" x14ac:dyDescent="0.3">
      <c r="A18" s="10" t="s">
        <v>23</v>
      </c>
      <c r="B18" s="11" t="s">
        <v>24</v>
      </c>
      <c r="C18" s="12">
        <v>887</v>
      </c>
      <c r="D18" s="47" t="s">
        <v>144</v>
      </c>
      <c r="E18" s="141" t="s">
        <v>300</v>
      </c>
      <c r="F18" s="12"/>
      <c r="G18" s="94">
        <f>G19+G20+G21</f>
        <v>5578.4</v>
      </c>
      <c r="H18" s="112"/>
      <c r="I18" s="109">
        <f t="shared" si="0"/>
        <v>5578.4</v>
      </c>
    </row>
    <row r="19" spans="1:12" ht="48.75" thickBot="1" x14ac:dyDescent="0.3">
      <c r="A19" s="33" t="s">
        <v>141</v>
      </c>
      <c r="B19" s="15" t="s">
        <v>16</v>
      </c>
      <c r="C19" s="16">
        <v>887</v>
      </c>
      <c r="D19" s="48" t="s">
        <v>144</v>
      </c>
      <c r="E19" s="141" t="s">
        <v>300</v>
      </c>
      <c r="F19" s="16">
        <v>100</v>
      </c>
      <c r="G19" s="93">
        <v>3877.9</v>
      </c>
      <c r="H19" s="117"/>
      <c r="I19" s="111">
        <f t="shared" si="0"/>
        <v>3877.9</v>
      </c>
    </row>
    <row r="20" spans="1:12" ht="24.75" thickBot="1" x14ac:dyDescent="0.3">
      <c r="A20" s="17" t="s">
        <v>25</v>
      </c>
      <c r="B20" s="15" t="s">
        <v>26</v>
      </c>
      <c r="C20" s="16">
        <v>887</v>
      </c>
      <c r="D20" s="48" t="s">
        <v>144</v>
      </c>
      <c r="E20" s="141" t="s">
        <v>300</v>
      </c>
      <c r="F20" s="16">
        <v>200</v>
      </c>
      <c r="G20" s="95">
        <v>1687.5</v>
      </c>
      <c r="H20" s="123"/>
      <c r="I20" s="114">
        <f t="shared" si="0"/>
        <v>1687.5</v>
      </c>
    </row>
    <row r="21" spans="1:12" ht="15.75" thickBot="1" x14ac:dyDescent="0.3">
      <c r="A21" s="17" t="s">
        <v>27</v>
      </c>
      <c r="B21" s="15" t="s">
        <v>28</v>
      </c>
      <c r="C21" s="16">
        <v>887</v>
      </c>
      <c r="D21" s="48" t="s">
        <v>144</v>
      </c>
      <c r="E21" s="141" t="s">
        <v>300</v>
      </c>
      <c r="F21" s="16">
        <v>800</v>
      </c>
      <c r="G21" s="95">
        <v>13</v>
      </c>
      <c r="H21" s="125"/>
      <c r="I21" s="111">
        <f t="shared" si="0"/>
        <v>13</v>
      </c>
    </row>
    <row r="22" spans="1:12" ht="15.75" thickBot="1" x14ac:dyDescent="0.3">
      <c r="A22" s="21">
        <v>3</v>
      </c>
      <c r="B22" s="22" t="s">
        <v>29</v>
      </c>
      <c r="C22" s="23">
        <v>887</v>
      </c>
      <c r="D22" s="49" t="s">
        <v>145</v>
      </c>
      <c r="E22" s="142"/>
      <c r="F22" s="25"/>
      <c r="G22" s="92">
        <v>96</v>
      </c>
      <c r="H22" s="112"/>
      <c r="I22" s="109">
        <f t="shared" si="0"/>
        <v>96</v>
      </c>
    </row>
    <row r="23" spans="1:12" ht="36.75" thickBot="1" x14ac:dyDescent="0.3">
      <c r="A23" s="26" t="s">
        <v>30</v>
      </c>
      <c r="B23" s="27" t="s">
        <v>281</v>
      </c>
      <c r="C23" s="28">
        <v>887</v>
      </c>
      <c r="D23" s="50" t="s">
        <v>145</v>
      </c>
      <c r="E23" s="50" t="s">
        <v>276</v>
      </c>
      <c r="F23" s="28"/>
      <c r="G23" s="95">
        <v>96</v>
      </c>
      <c r="H23" s="113"/>
      <c r="I23" s="111">
        <f t="shared" si="0"/>
        <v>96</v>
      </c>
    </row>
    <row r="24" spans="1:12" ht="15.75" thickBot="1" x14ac:dyDescent="0.3">
      <c r="A24" s="26" t="s">
        <v>32</v>
      </c>
      <c r="B24" s="27" t="s">
        <v>28</v>
      </c>
      <c r="C24" s="28">
        <v>887</v>
      </c>
      <c r="D24" s="50" t="s">
        <v>145</v>
      </c>
      <c r="E24" s="50" t="s">
        <v>276</v>
      </c>
      <c r="F24" s="28">
        <v>800</v>
      </c>
      <c r="G24" s="95">
        <v>96</v>
      </c>
      <c r="H24" s="112"/>
      <c r="I24" s="114">
        <f t="shared" si="0"/>
        <v>96</v>
      </c>
    </row>
    <row r="25" spans="1:12" ht="24.75" thickBot="1" x14ac:dyDescent="0.3">
      <c r="A25" s="10" t="s">
        <v>33</v>
      </c>
      <c r="B25" s="11" t="s">
        <v>34</v>
      </c>
      <c r="C25" s="12">
        <v>973</v>
      </c>
      <c r="D25" s="47"/>
      <c r="E25" s="132"/>
      <c r="F25" s="12"/>
      <c r="G25" s="106">
        <f>G26+G48+G52+G56+G66+G79+G85+G100</f>
        <v>127390.90000000001</v>
      </c>
      <c r="H25" s="126">
        <f>H26</f>
        <v>-1027.0999999999999</v>
      </c>
      <c r="I25" s="145">
        <f>G25+H25</f>
        <v>126363.8</v>
      </c>
      <c r="K25" s="150"/>
    </row>
    <row r="26" spans="1:12" ht="15.75" thickBot="1" x14ac:dyDescent="0.3">
      <c r="A26" s="40"/>
      <c r="B26" s="11" t="s">
        <v>11</v>
      </c>
      <c r="C26" s="12">
        <v>973</v>
      </c>
      <c r="D26" s="47" t="s">
        <v>142</v>
      </c>
      <c r="E26" s="143"/>
      <c r="F26" s="12"/>
      <c r="G26" s="94">
        <f>G27+G42+G45+G37</f>
        <v>24489.399999999998</v>
      </c>
      <c r="H26" s="126">
        <f>H32</f>
        <v>-1027.0999999999999</v>
      </c>
      <c r="I26" s="109">
        <f>G26+H26</f>
        <v>23462.3</v>
      </c>
      <c r="K26" s="150"/>
    </row>
    <row r="27" spans="1:12" ht="36.75" thickBot="1" x14ac:dyDescent="0.3">
      <c r="A27" s="10">
        <v>1</v>
      </c>
      <c r="B27" s="11" t="s">
        <v>35</v>
      </c>
      <c r="C27" s="12">
        <v>973</v>
      </c>
      <c r="D27" s="47" t="s">
        <v>146</v>
      </c>
      <c r="E27" s="132"/>
      <c r="F27" s="12"/>
      <c r="G27" s="94">
        <f>G28+G32+G39</f>
        <v>24108.1</v>
      </c>
      <c r="H27" s="118">
        <f>H32</f>
        <v>-1027.0999999999999</v>
      </c>
      <c r="I27" s="145">
        <f>G27+H27</f>
        <v>23081</v>
      </c>
      <c r="K27" s="150"/>
      <c r="L27" s="150"/>
    </row>
    <row r="28" spans="1:12" ht="24.75" thickBot="1" x14ac:dyDescent="0.3">
      <c r="A28" s="10" t="s">
        <v>13</v>
      </c>
      <c r="B28" s="11" t="s">
        <v>282</v>
      </c>
      <c r="C28" s="12">
        <v>973</v>
      </c>
      <c r="D28" s="47" t="s">
        <v>146</v>
      </c>
      <c r="E28" s="47" t="s">
        <v>301</v>
      </c>
      <c r="F28" s="12"/>
      <c r="G28" s="94">
        <f>G29+G30</f>
        <v>3684.5</v>
      </c>
      <c r="H28" s="148"/>
      <c r="I28" s="109">
        <f t="shared" si="0"/>
        <v>3684.5</v>
      </c>
    </row>
    <row r="29" spans="1:12" ht="48.75" thickBot="1" x14ac:dyDescent="0.3">
      <c r="A29" s="175" t="s">
        <v>15</v>
      </c>
      <c r="B29" s="78" t="s">
        <v>16</v>
      </c>
      <c r="C29" s="79">
        <v>973</v>
      </c>
      <c r="D29" s="188" t="s">
        <v>146</v>
      </c>
      <c r="E29" s="188" t="s">
        <v>301</v>
      </c>
      <c r="F29" s="79">
        <v>100</v>
      </c>
      <c r="G29" s="189">
        <v>3683.5</v>
      </c>
      <c r="H29" s="190"/>
      <c r="I29" s="191">
        <f t="shared" si="0"/>
        <v>3683.5</v>
      </c>
    </row>
    <row r="30" spans="1:12" x14ac:dyDescent="0.25">
      <c r="A30" s="229" t="s">
        <v>296</v>
      </c>
      <c r="B30" s="231" t="s">
        <v>28</v>
      </c>
      <c r="C30" s="229">
        <v>973</v>
      </c>
      <c r="D30" s="236" t="s">
        <v>146</v>
      </c>
      <c r="E30" s="236" t="s">
        <v>301</v>
      </c>
      <c r="F30" s="229">
        <v>800</v>
      </c>
      <c r="G30" s="237">
        <v>1</v>
      </c>
      <c r="H30" s="233"/>
      <c r="I30" s="234">
        <v>1</v>
      </c>
    </row>
    <row r="31" spans="1:12" ht="15.75" thickBot="1" x14ac:dyDescent="0.3">
      <c r="A31" s="230"/>
      <c r="B31" s="232"/>
      <c r="C31" s="230"/>
      <c r="D31" s="230"/>
      <c r="E31" s="230"/>
      <c r="F31" s="230"/>
      <c r="G31" s="238"/>
      <c r="H31" s="230"/>
      <c r="I31" s="235"/>
    </row>
    <row r="32" spans="1:12" x14ac:dyDescent="0.25">
      <c r="A32" s="246" t="s">
        <v>37</v>
      </c>
      <c r="B32" s="254" t="s">
        <v>38</v>
      </c>
      <c r="C32" s="246">
        <v>973</v>
      </c>
      <c r="D32" s="249" t="s">
        <v>146</v>
      </c>
      <c r="E32" s="249" t="s">
        <v>302</v>
      </c>
      <c r="F32" s="246"/>
      <c r="G32" s="221">
        <f>G34+G35+G36</f>
        <v>17187</v>
      </c>
      <c r="H32" s="241">
        <f>H35+H36</f>
        <v>-1027.0999999999999</v>
      </c>
      <c r="I32" s="243">
        <f t="shared" si="0"/>
        <v>16159.9</v>
      </c>
    </row>
    <row r="33" spans="1:15" ht="15.75" thickBot="1" x14ac:dyDescent="0.3">
      <c r="A33" s="248"/>
      <c r="B33" s="256"/>
      <c r="C33" s="248"/>
      <c r="D33" s="250"/>
      <c r="E33" s="250"/>
      <c r="F33" s="248"/>
      <c r="G33" s="223"/>
      <c r="H33" s="242"/>
      <c r="I33" s="244"/>
      <c r="O33" s="186"/>
    </row>
    <row r="34" spans="1:15" ht="48.75" thickBot="1" x14ac:dyDescent="0.3">
      <c r="A34" s="17" t="s">
        <v>39</v>
      </c>
      <c r="B34" s="15" t="s">
        <v>16</v>
      </c>
      <c r="C34" s="16">
        <v>973</v>
      </c>
      <c r="D34" s="48" t="s">
        <v>146</v>
      </c>
      <c r="E34" s="48" t="s">
        <v>302</v>
      </c>
      <c r="F34" s="16">
        <v>100</v>
      </c>
      <c r="G34" s="93">
        <v>12864.4</v>
      </c>
      <c r="H34" s="113"/>
      <c r="I34" s="111">
        <f t="shared" si="0"/>
        <v>12864.4</v>
      </c>
    </row>
    <row r="35" spans="1:15" ht="24.75" thickBot="1" x14ac:dyDescent="0.3">
      <c r="A35" s="17" t="s">
        <v>40</v>
      </c>
      <c r="B35" s="15" t="s">
        <v>26</v>
      </c>
      <c r="C35" s="16">
        <v>973</v>
      </c>
      <c r="D35" s="48" t="s">
        <v>146</v>
      </c>
      <c r="E35" s="48" t="s">
        <v>302</v>
      </c>
      <c r="F35" s="16">
        <v>200</v>
      </c>
      <c r="G35" s="93">
        <v>4247.6000000000004</v>
      </c>
      <c r="H35" s="112">
        <v>-1027.0999999999999</v>
      </c>
      <c r="I35" s="114">
        <f t="shared" si="0"/>
        <v>3220.5000000000005</v>
      </c>
    </row>
    <row r="36" spans="1:15" ht="15.75" thickBot="1" x14ac:dyDescent="0.3">
      <c r="A36" s="17" t="s">
        <v>41</v>
      </c>
      <c r="B36" s="15" t="s">
        <v>28</v>
      </c>
      <c r="C36" s="16">
        <v>973</v>
      </c>
      <c r="D36" s="48" t="s">
        <v>146</v>
      </c>
      <c r="E36" s="48" t="s">
        <v>302</v>
      </c>
      <c r="F36" s="16">
        <v>800</v>
      </c>
      <c r="G36" s="93">
        <v>75</v>
      </c>
      <c r="H36" s="113"/>
      <c r="I36" s="111">
        <f t="shared" si="0"/>
        <v>75</v>
      </c>
    </row>
    <row r="37" spans="1:15" ht="36.75" thickBot="1" x14ac:dyDescent="0.3">
      <c r="A37" s="10" t="s">
        <v>42</v>
      </c>
      <c r="B37" s="11" t="s">
        <v>43</v>
      </c>
      <c r="C37" s="12">
        <v>973</v>
      </c>
      <c r="D37" s="47" t="s">
        <v>145</v>
      </c>
      <c r="E37" s="12" t="s">
        <v>44</v>
      </c>
      <c r="F37" s="12"/>
      <c r="G37" s="94">
        <v>8.1</v>
      </c>
      <c r="H37" s="112"/>
      <c r="I37" s="109">
        <f t="shared" si="0"/>
        <v>8.1</v>
      </c>
    </row>
    <row r="38" spans="1:15" ht="24.75" thickBot="1" x14ac:dyDescent="0.3">
      <c r="A38" s="42" t="s">
        <v>45</v>
      </c>
      <c r="B38" s="43" t="s">
        <v>26</v>
      </c>
      <c r="C38" s="44">
        <v>973</v>
      </c>
      <c r="D38" s="51" t="s">
        <v>145</v>
      </c>
      <c r="E38" s="44" t="s">
        <v>44</v>
      </c>
      <c r="F38" s="44">
        <v>200</v>
      </c>
      <c r="G38" s="96">
        <v>8.1</v>
      </c>
      <c r="H38" s="113"/>
      <c r="I38" s="111">
        <f t="shared" si="0"/>
        <v>8.1</v>
      </c>
    </row>
    <row r="39" spans="1:15" ht="36.75" thickBot="1" x14ac:dyDescent="0.3">
      <c r="A39" s="45" t="s">
        <v>46</v>
      </c>
      <c r="B39" s="7" t="s">
        <v>47</v>
      </c>
      <c r="C39" s="9">
        <v>973</v>
      </c>
      <c r="D39" s="46" t="s">
        <v>146</v>
      </c>
      <c r="E39" s="9" t="s">
        <v>48</v>
      </c>
      <c r="F39" s="9"/>
      <c r="G39" s="97">
        <v>3236.6</v>
      </c>
      <c r="H39" s="112"/>
      <c r="I39" s="109">
        <f t="shared" si="0"/>
        <v>3236.6</v>
      </c>
    </row>
    <row r="40" spans="1:15" ht="48.75" thickBot="1" x14ac:dyDescent="0.3">
      <c r="A40" s="17" t="s">
        <v>49</v>
      </c>
      <c r="B40" s="15" t="s">
        <v>16</v>
      </c>
      <c r="C40" s="16">
        <v>973</v>
      </c>
      <c r="D40" s="48" t="s">
        <v>146</v>
      </c>
      <c r="E40" s="16" t="s">
        <v>48</v>
      </c>
      <c r="F40" s="16">
        <v>100</v>
      </c>
      <c r="G40" s="93">
        <v>3016.1</v>
      </c>
      <c r="H40" s="113"/>
      <c r="I40" s="111">
        <f t="shared" si="0"/>
        <v>3016.1</v>
      </c>
    </row>
    <row r="41" spans="1:15" ht="24.75" thickBot="1" x14ac:dyDescent="0.3">
      <c r="A41" s="17" t="s">
        <v>50</v>
      </c>
      <c r="B41" s="15" t="s">
        <v>26</v>
      </c>
      <c r="C41" s="16">
        <v>973</v>
      </c>
      <c r="D41" s="48" t="s">
        <v>146</v>
      </c>
      <c r="E41" s="16" t="s">
        <v>48</v>
      </c>
      <c r="F41" s="16">
        <v>200</v>
      </c>
      <c r="G41" s="93">
        <v>220.5</v>
      </c>
      <c r="H41" s="120"/>
      <c r="I41" s="109">
        <f t="shared" ref="I41:I72" si="1">G41+H41</f>
        <v>220.5</v>
      </c>
    </row>
    <row r="42" spans="1:15" ht="15.75" thickBot="1" x14ac:dyDescent="0.3">
      <c r="A42" s="10">
        <v>2</v>
      </c>
      <c r="B42" s="11" t="s">
        <v>51</v>
      </c>
      <c r="C42" s="12">
        <v>973</v>
      </c>
      <c r="D42" s="47" t="s">
        <v>147</v>
      </c>
      <c r="E42" s="13"/>
      <c r="F42" s="12"/>
      <c r="G42" s="92">
        <f>G43</f>
        <v>200</v>
      </c>
      <c r="H42" s="113"/>
      <c r="I42" s="145">
        <f t="shared" si="1"/>
        <v>200</v>
      </c>
    </row>
    <row r="43" spans="1:15" ht="15.75" customHeight="1" thickBot="1" x14ac:dyDescent="0.3">
      <c r="A43" s="17" t="s">
        <v>18</v>
      </c>
      <c r="B43" s="15" t="s">
        <v>283</v>
      </c>
      <c r="C43" s="16">
        <v>973</v>
      </c>
      <c r="D43" s="48" t="s">
        <v>147</v>
      </c>
      <c r="E43" s="48" t="s">
        <v>225</v>
      </c>
      <c r="F43" s="16"/>
      <c r="G43" s="95">
        <f>G44</f>
        <v>200</v>
      </c>
      <c r="H43" s="112"/>
      <c r="I43" s="114">
        <f t="shared" si="1"/>
        <v>200</v>
      </c>
    </row>
    <row r="44" spans="1:15" ht="15.75" thickBot="1" x14ac:dyDescent="0.3">
      <c r="A44" s="17" t="s">
        <v>20</v>
      </c>
      <c r="B44" s="15" t="s">
        <v>28</v>
      </c>
      <c r="C44" s="16">
        <v>973</v>
      </c>
      <c r="D44" s="48" t="s">
        <v>147</v>
      </c>
      <c r="E44" s="48" t="s">
        <v>225</v>
      </c>
      <c r="F44" s="19">
        <v>800</v>
      </c>
      <c r="G44" s="98">
        <v>200</v>
      </c>
      <c r="H44" s="113"/>
      <c r="I44" s="111">
        <f t="shared" si="1"/>
        <v>200</v>
      </c>
      <c r="J44" t="s">
        <v>291</v>
      </c>
      <c r="K44" t="s">
        <v>293</v>
      </c>
      <c r="L44" t="s">
        <v>292</v>
      </c>
    </row>
    <row r="45" spans="1:15" ht="15.75" thickBot="1" x14ac:dyDescent="0.3">
      <c r="A45" s="10">
        <v>3</v>
      </c>
      <c r="B45" s="11" t="s">
        <v>53</v>
      </c>
      <c r="C45" s="12">
        <v>973</v>
      </c>
      <c r="D45" s="47" t="s">
        <v>145</v>
      </c>
      <c r="E45" s="132"/>
      <c r="F45" s="18"/>
      <c r="G45" s="99">
        <f>G46</f>
        <v>173.2</v>
      </c>
      <c r="H45" s="120"/>
      <c r="I45" s="109">
        <f t="shared" si="1"/>
        <v>173.2</v>
      </c>
      <c r="J45">
        <v>-316.8</v>
      </c>
      <c r="K45">
        <v>-10</v>
      </c>
    </row>
    <row r="46" spans="1:15" ht="15.75" thickBot="1" x14ac:dyDescent="0.3">
      <c r="A46" s="32" t="s">
        <v>30</v>
      </c>
      <c r="B46" s="11" t="s">
        <v>54</v>
      </c>
      <c r="C46" s="12">
        <v>973</v>
      </c>
      <c r="D46" s="47" t="s">
        <v>145</v>
      </c>
      <c r="E46" s="47" t="s">
        <v>226</v>
      </c>
      <c r="F46" s="18"/>
      <c r="G46" s="99">
        <f>G47</f>
        <v>173.2</v>
      </c>
      <c r="H46" s="133"/>
      <c r="I46" s="107">
        <f t="shared" si="1"/>
        <v>173.2</v>
      </c>
    </row>
    <row r="47" spans="1:15" ht="24.75" thickBot="1" x14ac:dyDescent="0.3">
      <c r="A47" s="17" t="s">
        <v>32</v>
      </c>
      <c r="B47" s="15" t="s">
        <v>26</v>
      </c>
      <c r="C47" s="16">
        <v>973</v>
      </c>
      <c r="D47" s="48" t="s">
        <v>145</v>
      </c>
      <c r="E47" s="48" t="s">
        <v>226</v>
      </c>
      <c r="F47" s="19">
        <v>200</v>
      </c>
      <c r="G47" s="98">
        <v>173.2</v>
      </c>
      <c r="H47" s="121"/>
      <c r="I47" s="122">
        <f t="shared" si="1"/>
        <v>173.2</v>
      </c>
    </row>
    <row r="48" spans="1:15" ht="24.75" thickBot="1" x14ac:dyDescent="0.3">
      <c r="A48" s="10">
        <v>4</v>
      </c>
      <c r="B48" s="11" t="s">
        <v>55</v>
      </c>
      <c r="C48" s="12">
        <v>973</v>
      </c>
      <c r="D48" s="47" t="s">
        <v>148</v>
      </c>
      <c r="E48" s="132"/>
      <c r="F48" s="12"/>
      <c r="G48" s="94">
        <f t="shared" ref="G48:G50" si="2">G49</f>
        <v>20</v>
      </c>
      <c r="H48" s="126"/>
      <c r="I48" s="109">
        <f t="shared" si="1"/>
        <v>20</v>
      </c>
      <c r="L48">
        <v>-20</v>
      </c>
    </row>
    <row r="49" spans="1:15" ht="27" customHeight="1" thickBot="1" x14ac:dyDescent="0.3">
      <c r="A49" s="10" t="s">
        <v>56</v>
      </c>
      <c r="B49" s="11" t="s">
        <v>290</v>
      </c>
      <c r="C49" s="12">
        <v>973</v>
      </c>
      <c r="D49" s="47" t="s">
        <v>224</v>
      </c>
      <c r="E49" s="13"/>
      <c r="F49" s="12"/>
      <c r="G49" s="94">
        <f t="shared" si="2"/>
        <v>20</v>
      </c>
      <c r="H49" s="124"/>
      <c r="I49" s="119">
        <f t="shared" si="1"/>
        <v>20</v>
      </c>
    </row>
    <row r="50" spans="1:15" ht="24.75" thickBot="1" x14ac:dyDescent="0.3">
      <c r="A50" s="17" t="s">
        <v>58</v>
      </c>
      <c r="B50" s="15" t="s">
        <v>59</v>
      </c>
      <c r="C50" s="16">
        <v>973</v>
      </c>
      <c r="D50" s="48" t="s">
        <v>224</v>
      </c>
      <c r="E50" s="16">
        <v>2190000091</v>
      </c>
      <c r="F50" s="16"/>
      <c r="G50" s="93">
        <f t="shared" si="2"/>
        <v>20</v>
      </c>
      <c r="H50" s="125"/>
      <c r="I50" s="111">
        <f t="shared" si="1"/>
        <v>20</v>
      </c>
    </row>
    <row r="51" spans="1:15" ht="24.75" thickBot="1" x14ac:dyDescent="0.3">
      <c r="A51" s="17" t="s">
        <v>60</v>
      </c>
      <c r="B51" s="15" t="s">
        <v>26</v>
      </c>
      <c r="C51" s="16">
        <v>973</v>
      </c>
      <c r="D51" s="48" t="s">
        <v>224</v>
      </c>
      <c r="E51" s="16">
        <v>2190000091</v>
      </c>
      <c r="F51" s="16">
        <v>200</v>
      </c>
      <c r="G51" s="93">
        <v>20</v>
      </c>
      <c r="H51" s="123"/>
      <c r="I51" s="114">
        <f t="shared" si="1"/>
        <v>20</v>
      </c>
    </row>
    <row r="52" spans="1:15" ht="15.75" thickBot="1" x14ac:dyDescent="0.3">
      <c r="A52" s="10">
        <v>5</v>
      </c>
      <c r="B52" s="11" t="s">
        <v>61</v>
      </c>
      <c r="C52" s="12">
        <v>973</v>
      </c>
      <c r="D52" s="47" t="s">
        <v>149</v>
      </c>
      <c r="E52" s="13"/>
      <c r="F52" s="12"/>
      <c r="G52" s="99">
        <f t="shared" ref="G52:G54" si="3">G53</f>
        <v>661.1</v>
      </c>
      <c r="H52" s="118">
        <f>H53</f>
        <v>-35.9</v>
      </c>
      <c r="I52" s="145">
        <f t="shared" si="1"/>
        <v>625.20000000000005</v>
      </c>
      <c r="M52">
        <v>-37.9</v>
      </c>
      <c r="O52" s="186"/>
    </row>
    <row r="53" spans="1:15" ht="15.75" thickBot="1" x14ac:dyDescent="0.3">
      <c r="A53" s="10" t="s">
        <v>62</v>
      </c>
      <c r="B53" s="11" t="s">
        <v>63</v>
      </c>
      <c r="C53" s="12">
        <v>973</v>
      </c>
      <c r="D53" s="47" t="s">
        <v>150</v>
      </c>
      <c r="E53" s="13"/>
      <c r="F53" s="12"/>
      <c r="G53" s="99">
        <f t="shared" si="3"/>
        <v>661.1</v>
      </c>
      <c r="H53" s="126">
        <f>H54</f>
        <v>-35.9</v>
      </c>
      <c r="I53" s="109">
        <f t="shared" si="1"/>
        <v>625.20000000000005</v>
      </c>
    </row>
    <row r="54" spans="1:15" ht="48.75" thickBot="1" x14ac:dyDescent="0.3">
      <c r="A54" s="17" t="s">
        <v>64</v>
      </c>
      <c r="B54" s="15" t="s">
        <v>284</v>
      </c>
      <c r="C54" s="16">
        <v>973</v>
      </c>
      <c r="D54" s="48" t="s">
        <v>150</v>
      </c>
      <c r="E54" s="16">
        <v>5100000120</v>
      </c>
      <c r="F54" s="16"/>
      <c r="G54" s="98">
        <f t="shared" si="3"/>
        <v>661.1</v>
      </c>
      <c r="H54" s="125">
        <f>H55</f>
        <v>-35.9</v>
      </c>
      <c r="I54" s="111">
        <f t="shared" si="1"/>
        <v>625.20000000000005</v>
      </c>
    </row>
    <row r="55" spans="1:15" ht="24.75" thickBot="1" x14ac:dyDescent="0.3">
      <c r="A55" s="17" t="s">
        <v>66</v>
      </c>
      <c r="B55" s="15" t="s">
        <v>26</v>
      </c>
      <c r="C55" s="16">
        <v>973</v>
      </c>
      <c r="D55" s="48" t="s">
        <v>150</v>
      </c>
      <c r="E55" s="16">
        <v>5100000120</v>
      </c>
      <c r="F55" s="16">
        <v>200</v>
      </c>
      <c r="G55" s="98">
        <v>661.1</v>
      </c>
      <c r="H55" s="123">
        <v>-35.9</v>
      </c>
      <c r="I55" s="114">
        <f t="shared" si="1"/>
        <v>625.20000000000005</v>
      </c>
    </row>
    <row r="56" spans="1:15" ht="15.75" thickBot="1" x14ac:dyDescent="0.3">
      <c r="A56" s="10">
        <v>6</v>
      </c>
      <c r="B56" s="11" t="s">
        <v>67</v>
      </c>
      <c r="C56" s="12">
        <v>973</v>
      </c>
      <c r="D56" s="47" t="s">
        <v>151</v>
      </c>
      <c r="E56" s="13"/>
      <c r="F56" s="12"/>
      <c r="G56" s="94">
        <f>G57</f>
        <v>43100.3</v>
      </c>
      <c r="H56" s="118">
        <f>H57</f>
        <v>1221.7</v>
      </c>
      <c r="I56" s="145">
        <f>G56+H56</f>
        <v>44322</v>
      </c>
      <c r="O56" s="186"/>
    </row>
    <row r="57" spans="1:15" ht="15.75" thickBot="1" x14ac:dyDescent="0.3">
      <c r="A57" s="10" t="s">
        <v>68</v>
      </c>
      <c r="B57" s="11" t="s">
        <v>69</v>
      </c>
      <c r="C57" s="12">
        <v>973</v>
      </c>
      <c r="D57" s="47" t="s">
        <v>152</v>
      </c>
      <c r="E57" s="13"/>
      <c r="F57" s="12"/>
      <c r="G57" s="94">
        <f>G58+G61+G64</f>
        <v>43100.3</v>
      </c>
      <c r="H57" s="126">
        <f>H58+H61+H64</f>
        <v>1221.7</v>
      </c>
      <c r="I57" s="109">
        <f>G57+H57</f>
        <v>44322</v>
      </c>
    </row>
    <row r="58" spans="1:15" s="41" customFormat="1" ht="15.75" thickBot="1" x14ac:dyDescent="0.3">
      <c r="A58" s="32" t="s">
        <v>70</v>
      </c>
      <c r="B58" s="11" t="s">
        <v>204</v>
      </c>
      <c r="C58" s="12">
        <v>973</v>
      </c>
      <c r="D58" s="47" t="s">
        <v>152</v>
      </c>
      <c r="E58" s="12">
        <v>6000000131</v>
      </c>
      <c r="F58" s="12"/>
      <c r="G58" s="94">
        <f>G59+G60</f>
        <v>20166.400000000001</v>
      </c>
      <c r="H58" s="118">
        <f>H59</f>
        <v>716.5</v>
      </c>
      <c r="I58" s="145">
        <f>G58+H58</f>
        <v>20882.900000000001</v>
      </c>
      <c r="J58"/>
      <c r="K58" s="149"/>
    </row>
    <row r="59" spans="1:15" ht="24.75" thickBot="1" x14ac:dyDescent="0.3">
      <c r="A59" s="17" t="s">
        <v>71</v>
      </c>
      <c r="B59" s="15" t="s">
        <v>26</v>
      </c>
      <c r="C59" s="16">
        <v>973</v>
      </c>
      <c r="D59" s="48" t="s">
        <v>152</v>
      </c>
      <c r="E59" s="16">
        <v>6000000131</v>
      </c>
      <c r="F59" s="16">
        <v>200</v>
      </c>
      <c r="G59" s="93">
        <v>20106.400000000001</v>
      </c>
      <c r="H59" s="123">
        <v>716.5</v>
      </c>
      <c r="I59" s="114">
        <f t="shared" si="1"/>
        <v>20822.900000000001</v>
      </c>
      <c r="K59" s="150"/>
    </row>
    <row r="60" spans="1:15" ht="15.75" thickBot="1" x14ac:dyDescent="0.3">
      <c r="A60" s="17" t="s">
        <v>72</v>
      </c>
      <c r="B60" s="15" t="s">
        <v>28</v>
      </c>
      <c r="C60" s="16">
        <v>973</v>
      </c>
      <c r="D60" s="48" t="s">
        <v>152</v>
      </c>
      <c r="E60" s="16">
        <v>6000000131</v>
      </c>
      <c r="F60" s="16">
        <v>800</v>
      </c>
      <c r="G60" s="93">
        <v>60</v>
      </c>
      <c r="H60" s="125"/>
      <c r="I60" s="111">
        <f t="shared" si="1"/>
        <v>60</v>
      </c>
      <c r="K60" s="150"/>
      <c r="M60">
        <v>-133</v>
      </c>
    </row>
    <row r="61" spans="1:15" s="41" customFormat="1" ht="36.75" thickBot="1" x14ac:dyDescent="0.3">
      <c r="A61" s="32" t="s">
        <v>73</v>
      </c>
      <c r="B61" s="11" t="s">
        <v>285</v>
      </c>
      <c r="C61" s="12">
        <v>973</v>
      </c>
      <c r="D61" s="47" t="s">
        <v>152</v>
      </c>
      <c r="E61" s="12">
        <v>6000000151</v>
      </c>
      <c r="F61" s="12"/>
      <c r="G61" s="94">
        <f>G62+G63</f>
        <v>4842.1000000000004</v>
      </c>
      <c r="H61" s="126">
        <f>H62</f>
        <v>60</v>
      </c>
      <c r="I61" s="109">
        <f t="shared" si="1"/>
        <v>4902.1000000000004</v>
      </c>
      <c r="J61"/>
      <c r="K61" s="149"/>
      <c r="M61" s="41">
        <v>-55.1</v>
      </c>
      <c r="N61" s="149"/>
    </row>
    <row r="62" spans="1:15" ht="24.75" thickBot="1" x14ac:dyDescent="0.3">
      <c r="A62" s="17" t="s">
        <v>75</v>
      </c>
      <c r="B62" s="15" t="s">
        <v>26</v>
      </c>
      <c r="C62" s="16">
        <v>973</v>
      </c>
      <c r="D62" s="48" t="s">
        <v>152</v>
      </c>
      <c r="E62" s="16">
        <v>6000000151</v>
      </c>
      <c r="F62" s="16">
        <v>200</v>
      </c>
      <c r="G62" s="93">
        <v>4605.8</v>
      </c>
      <c r="H62" s="123">
        <v>60</v>
      </c>
      <c r="I62" s="114">
        <f t="shared" si="1"/>
        <v>4665.8</v>
      </c>
    </row>
    <row r="63" spans="1:15" ht="15.75" thickBot="1" x14ac:dyDescent="0.3">
      <c r="A63" s="147" t="s">
        <v>279</v>
      </c>
      <c r="B63" s="15" t="s">
        <v>28</v>
      </c>
      <c r="C63" s="16">
        <v>973</v>
      </c>
      <c r="D63" s="48" t="s">
        <v>152</v>
      </c>
      <c r="E63" s="16">
        <v>6000000151</v>
      </c>
      <c r="F63" s="16">
        <v>800</v>
      </c>
      <c r="G63" s="93">
        <v>236.3</v>
      </c>
      <c r="H63" s="125"/>
      <c r="I63" s="111">
        <f t="shared" si="1"/>
        <v>236.3</v>
      </c>
    </row>
    <row r="64" spans="1:15" s="41" customFormat="1" ht="15.75" thickBot="1" x14ac:dyDescent="0.3">
      <c r="A64" s="32" t="s">
        <v>76</v>
      </c>
      <c r="B64" s="11" t="s">
        <v>286</v>
      </c>
      <c r="C64" s="12">
        <v>973</v>
      </c>
      <c r="D64" s="47" t="s">
        <v>152</v>
      </c>
      <c r="E64" s="12">
        <v>6000400005</v>
      </c>
      <c r="F64" s="12"/>
      <c r="G64" s="94">
        <f>G65</f>
        <v>18091.8</v>
      </c>
      <c r="H64" s="126">
        <f>H65</f>
        <v>445.2</v>
      </c>
      <c r="I64" s="109">
        <f>G64+H64</f>
        <v>18537</v>
      </c>
      <c r="J64"/>
      <c r="M64" s="41">
        <v>-738.8</v>
      </c>
    </row>
    <row r="65" spans="1:15" ht="24.75" thickBot="1" x14ac:dyDescent="0.3">
      <c r="A65" s="17" t="s">
        <v>78</v>
      </c>
      <c r="B65" s="15" t="s">
        <v>26</v>
      </c>
      <c r="C65" s="16">
        <v>973</v>
      </c>
      <c r="D65" s="48" t="s">
        <v>152</v>
      </c>
      <c r="E65" s="16">
        <v>6000400005</v>
      </c>
      <c r="F65" s="16">
        <v>200</v>
      </c>
      <c r="G65" s="93">
        <v>18091.8</v>
      </c>
      <c r="H65" s="125">
        <v>445.2</v>
      </c>
      <c r="I65" s="111">
        <f t="shared" si="1"/>
        <v>18537</v>
      </c>
    </row>
    <row r="66" spans="1:15" ht="15.75" thickBot="1" x14ac:dyDescent="0.3">
      <c r="A66" s="10">
        <v>7</v>
      </c>
      <c r="B66" s="11" t="s">
        <v>79</v>
      </c>
      <c r="C66" s="12">
        <v>973</v>
      </c>
      <c r="D66" s="47" t="s">
        <v>153</v>
      </c>
      <c r="E66" s="13"/>
      <c r="F66" s="12"/>
      <c r="G66" s="94">
        <f>G67+G70</f>
        <v>892</v>
      </c>
      <c r="H66" s="126">
        <f>H67+H70</f>
        <v>-38.4</v>
      </c>
      <c r="I66" s="109">
        <f t="shared" si="1"/>
        <v>853.6</v>
      </c>
      <c r="O66" s="186"/>
    </row>
    <row r="67" spans="1:15" ht="24.75" thickBot="1" x14ac:dyDescent="0.3">
      <c r="A67" s="10" t="s">
        <v>80</v>
      </c>
      <c r="B67" s="11" t="s">
        <v>81</v>
      </c>
      <c r="C67" s="12">
        <v>973</v>
      </c>
      <c r="D67" s="47" t="s">
        <v>154</v>
      </c>
      <c r="E67" s="13"/>
      <c r="F67" s="12"/>
      <c r="G67" s="94">
        <f>G68</f>
        <v>78</v>
      </c>
      <c r="H67" s="118">
        <f>H68</f>
        <v>-0.1</v>
      </c>
      <c r="I67" s="145">
        <f t="shared" si="1"/>
        <v>77.900000000000006</v>
      </c>
    </row>
    <row r="68" spans="1:15" ht="48.75" thickBot="1" x14ac:dyDescent="0.3">
      <c r="A68" s="17" t="s">
        <v>82</v>
      </c>
      <c r="B68" s="15" t="s">
        <v>287</v>
      </c>
      <c r="C68" s="16">
        <v>973</v>
      </c>
      <c r="D68" s="48" t="s">
        <v>154</v>
      </c>
      <c r="E68" s="16">
        <v>9900000180</v>
      </c>
      <c r="F68" s="16"/>
      <c r="G68" s="93">
        <f>G69</f>
        <v>78</v>
      </c>
      <c r="H68" s="123">
        <v>-0.1</v>
      </c>
      <c r="I68" s="114">
        <f t="shared" si="1"/>
        <v>77.900000000000006</v>
      </c>
    </row>
    <row r="69" spans="1:15" ht="24.75" thickBot="1" x14ac:dyDescent="0.3">
      <c r="A69" s="17" t="s">
        <v>84</v>
      </c>
      <c r="B69" s="15" t="s">
        <v>26</v>
      </c>
      <c r="C69" s="16">
        <v>973</v>
      </c>
      <c r="D69" s="48" t="s">
        <v>154</v>
      </c>
      <c r="E69" s="16">
        <v>9900000180</v>
      </c>
      <c r="F69" s="16">
        <v>200</v>
      </c>
      <c r="G69" s="93">
        <v>78</v>
      </c>
      <c r="H69" s="125">
        <v>-0.1</v>
      </c>
      <c r="I69" s="111">
        <f t="shared" si="1"/>
        <v>77.900000000000006</v>
      </c>
    </row>
    <row r="70" spans="1:15" ht="15.75" thickBot="1" x14ac:dyDescent="0.3">
      <c r="A70" s="10" t="s">
        <v>85</v>
      </c>
      <c r="B70" s="11" t="s">
        <v>86</v>
      </c>
      <c r="C70" s="12">
        <v>973</v>
      </c>
      <c r="D70" s="47" t="s">
        <v>155</v>
      </c>
      <c r="E70" s="13"/>
      <c r="F70" s="12"/>
      <c r="G70" s="94">
        <f>G71+G73+G75+G77</f>
        <v>814</v>
      </c>
      <c r="H70" s="126">
        <f>H73+H75+H77</f>
        <v>-38.299999999999997</v>
      </c>
      <c r="I70" s="109">
        <f t="shared" si="1"/>
        <v>775.7</v>
      </c>
    </row>
    <row r="71" spans="1:15" ht="24.75" thickBot="1" x14ac:dyDescent="0.3">
      <c r="A71" s="32" t="s">
        <v>87</v>
      </c>
      <c r="B71" s="11" t="s">
        <v>88</v>
      </c>
      <c r="C71" s="12">
        <v>973</v>
      </c>
      <c r="D71" s="47" t="s">
        <v>155</v>
      </c>
      <c r="E71" s="12">
        <v>4310000191</v>
      </c>
      <c r="F71" s="12"/>
      <c r="G71" s="94">
        <f>G72</f>
        <v>612.5</v>
      </c>
      <c r="H71" s="118"/>
      <c r="I71" s="145">
        <f t="shared" si="1"/>
        <v>612.5</v>
      </c>
    </row>
    <row r="72" spans="1:15" ht="24.75" thickBot="1" x14ac:dyDescent="0.3">
      <c r="A72" s="17" t="s">
        <v>89</v>
      </c>
      <c r="B72" s="15" t="s">
        <v>26</v>
      </c>
      <c r="C72" s="16">
        <v>973</v>
      </c>
      <c r="D72" s="48" t="s">
        <v>155</v>
      </c>
      <c r="E72" s="16">
        <v>4310000191</v>
      </c>
      <c r="F72" s="16">
        <v>200</v>
      </c>
      <c r="G72" s="93">
        <v>612.5</v>
      </c>
      <c r="H72" s="123"/>
      <c r="I72" s="114">
        <f t="shared" si="1"/>
        <v>612.5</v>
      </c>
    </row>
    <row r="73" spans="1:15" ht="36.75" thickBot="1" x14ac:dyDescent="0.3">
      <c r="A73" s="32" t="s">
        <v>90</v>
      </c>
      <c r="B73" s="11" t="s">
        <v>93</v>
      </c>
      <c r="C73" s="12">
        <v>973</v>
      </c>
      <c r="D73" s="47" t="s">
        <v>155</v>
      </c>
      <c r="E73" s="12">
        <v>7950200511</v>
      </c>
      <c r="F73" s="12"/>
      <c r="G73" s="94">
        <f>G74</f>
        <v>70</v>
      </c>
      <c r="H73" s="118">
        <f>H74</f>
        <v>-0.1</v>
      </c>
      <c r="I73" s="145">
        <f t="shared" ref="I73:I99" si="4">G73+H73</f>
        <v>69.900000000000006</v>
      </c>
    </row>
    <row r="74" spans="1:15" ht="24.75" thickBot="1" x14ac:dyDescent="0.3">
      <c r="A74" s="17" t="s">
        <v>208</v>
      </c>
      <c r="B74" s="15" t="s">
        <v>26</v>
      </c>
      <c r="C74" s="16">
        <v>973</v>
      </c>
      <c r="D74" s="48" t="s">
        <v>155</v>
      </c>
      <c r="E74" s="16">
        <v>7950200511</v>
      </c>
      <c r="F74" s="16">
        <v>200</v>
      </c>
      <c r="G74" s="93">
        <v>70</v>
      </c>
      <c r="H74" s="123">
        <v>-0.1</v>
      </c>
      <c r="I74" s="114">
        <f t="shared" si="4"/>
        <v>69.900000000000006</v>
      </c>
    </row>
    <row r="75" spans="1:15" ht="36.75" thickBot="1" x14ac:dyDescent="0.3">
      <c r="A75" s="32" t="s">
        <v>92</v>
      </c>
      <c r="B75" s="11" t="s">
        <v>96</v>
      </c>
      <c r="C75" s="12">
        <v>973</v>
      </c>
      <c r="D75" s="47" t="s">
        <v>155</v>
      </c>
      <c r="E75" s="12">
        <v>7950400531</v>
      </c>
      <c r="F75" s="12"/>
      <c r="G75" s="94">
        <f>G76</f>
        <v>76.5</v>
      </c>
      <c r="H75" s="118">
        <f>H76</f>
        <v>-0.2</v>
      </c>
      <c r="I75" s="145">
        <f t="shared" si="4"/>
        <v>76.3</v>
      </c>
    </row>
    <row r="76" spans="1:15" ht="24.75" thickBot="1" x14ac:dyDescent="0.3">
      <c r="A76" s="17" t="s">
        <v>94</v>
      </c>
      <c r="B76" s="15" t="s">
        <v>26</v>
      </c>
      <c r="C76" s="16">
        <v>973</v>
      </c>
      <c r="D76" s="48" t="s">
        <v>155</v>
      </c>
      <c r="E76" s="16">
        <v>7950400531</v>
      </c>
      <c r="F76" s="16">
        <v>200</v>
      </c>
      <c r="G76" s="93">
        <v>76.5</v>
      </c>
      <c r="H76" s="123">
        <v>-0.2</v>
      </c>
      <c r="I76" s="114">
        <f t="shared" si="4"/>
        <v>76.3</v>
      </c>
    </row>
    <row r="77" spans="1:15" ht="48.75" thickBot="1" x14ac:dyDescent="0.3">
      <c r="A77" s="45" t="s">
        <v>95</v>
      </c>
      <c r="B77" s="7" t="s">
        <v>99</v>
      </c>
      <c r="C77" s="9">
        <v>973</v>
      </c>
      <c r="D77" s="46" t="s">
        <v>155</v>
      </c>
      <c r="E77" s="9">
        <v>7950500521</v>
      </c>
      <c r="F77" s="9"/>
      <c r="G77" s="97">
        <f>G78</f>
        <v>55</v>
      </c>
      <c r="H77" s="126">
        <f>H78</f>
        <v>-38</v>
      </c>
      <c r="I77" s="109">
        <f t="shared" si="4"/>
        <v>17</v>
      </c>
    </row>
    <row r="78" spans="1:15" ht="24.75" thickBot="1" x14ac:dyDescent="0.3">
      <c r="A78" s="42" t="s">
        <v>97</v>
      </c>
      <c r="B78" s="43" t="s">
        <v>26</v>
      </c>
      <c r="C78" s="44">
        <v>973</v>
      </c>
      <c r="D78" s="51" t="s">
        <v>155</v>
      </c>
      <c r="E78" s="44">
        <v>7950500521</v>
      </c>
      <c r="F78" s="44">
        <v>200</v>
      </c>
      <c r="G78" s="96">
        <v>55</v>
      </c>
      <c r="H78" s="123">
        <v>-38</v>
      </c>
      <c r="I78" s="114">
        <f t="shared" si="4"/>
        <v>17</v>
      </c>
    </row>
    <row r="79" spans="1:15" ht="15.75" thickBot="1" x14ac:dyDescent="0.3">
      <c r="A79" s="10">
        <v>8</v>
      </c>
      <c r="B79" s="11" t="s">
        <v>101</v>
      </c>
      <c r="C79" s="12">
        <v>973</v>
      </c>
      <c r="D79" s="47" t="s">
        <v>156</v>
      </c>
      <c r="E79" s="13"/>
      <c r="F79" s="12"/>
      <c r="G79" s="94">
        <f>G80</f>
        <v>37640.699999999997</v>
      </c>
      <c r="H79" s="126">
        <f>H80</f>
        <v>-82.9</v>
      </c>
      <c r="I79" s="145">
        <f>G79+H79</f>
        <v>37557.799999999996</v>
      </c>
      <c r="O79" s="187"/>
    </row>
    <row r="80" spans="1:15" ht="15.75" thickBot="1" x14ac:dyDescent="0.3">
      <c r="A80" s="10" t="s">
        <v>102</v>
      </c>
      <c r="B80" s="11" t="s">
        <v>103</v>
      </c>
      <c r="C80" s="12">
        <v>973</v>
      </c>
      <c r="D80" s="47" t="s">
        <v>157</v>
      </c>
      <c r="E80" s="13"/>
      <c r="F80" s="12"/>
      <c r="G80" s="94">
        <f>G81+G83</f>
        <v>37640.699999999997</v>
      </c>
      <c r="H80" s="126">
        <f>H81+H83</f>
        <v>-82.9</v>
      </c>
      <c r="I80" s="109">
        <f t="shared" si="4"/>
        <v>37557.799999999996</v>
      </c>
    </row>
    <row r="81" spans="1:13" s="41" customFormat="1" ht="24.75" thickBot="1" x14ac:dyDescent="0.3">
      <c r="A81" s="32" t="s">
        <v>104</v>
      </c>
      <c r="B81" s="11" t="s">
        <v>105</v>
      </c>
      <c r="C81" s="12">
        <v>973</v>
      </c>
      <c r="D81" s="47" t="s">
        <v>157</v>
      </c>
      <c r="E81" s="12">
        <v>4500200201</v>
      </c>
      <c r="F81" s="12"/>
      <c r="G81" s="94">
        <f>G82</f>
        <v>8466.9</v>
      </c>
      <c r="H81" s="126">
        <f>H82</f>
        <v>1.1000000000000001</v>
      </c>
      <c r="I81" s="145">
        <f t="shared" si="4"/>
        <v>8468</v>
      </c>
      <c r="J81" s="150">
        <v>-1062.2</v>
      </c>
      <c r="K81" s="41">
        <v>-145.4</v>
      </c>
      <c r="L81" s="41">
        <v>-410</v>
      </c>
      <c r="M81" s="41">
        <v>-905.5</v>
      </c>
    </row>
    <row r="82" spans="1:13" ht="24.75" thickBot="1" x14ac:dyDescent="0.3">
      <c r="A82" s="17" t="s">
        <v>106</v>
      </c>
      <c r="B82" s="15" t="s">
        <v>26</v>
      </c>
      <c r="C82" s="16">
        <v>973</v>
      </c>
      <c r="D82" s="48" t="s">
        <v>157</v>
      </c>
      <c r="E82" s="16">
        <v>4500200201</v>
      </c>
      <c r="F82" s="16">
        <v>200</v>
      </c>
      <c r="G82" s="93">
        <v>8466.9</v>
      </c>
      <c r="H82" s="123">
        <v>1.1000000000000001</v>
      </c>
      <c r="I82" s="114">
        <f t="shared" si="4"/>
        <v>8468</v>
      </c>
      <c r="K82" s="150"/>
    </row>
    <row r="83" spans="1:13" s="41" customFormat="1" ht="24.75" thickBot="1" x14ac:dyDescent="0.3">
      <c r="A83" s="32" t="s">
        <v>107</v>
      </c>
      <c r="B83" s="11" t="s">
        <v>108</v>
      </c>
      <c r="C83" s="12">
        <v>973</v>
      </c>
      <c r="D83" s="47" t="s">
        <v>157</v>
      </c>
      <c r="E83" s="12">
        <v>4500400192</v>
      </c>
      <c r="F83" s="12"/>
      <c r="G83" s="94">
        <f>G84</f>
        <v>29173.8</v>
      </c>
      <c r="H83" s="126">
        <f>H84</f>
        <v>-84</v>
      </c>
      <c r="I83" s="145">
        <f t="shared" si="4"/>
        <v>29089.8</v>
      </c>
      <c r="J83"/>
    </row>
    <row r="84" spans="1:13" ht="24.75" thickBot="1" x14ac:dyDescent="0.3">
      <c r="A84" s="17" t="s">
        <v>109</v>
      </c>
      <c r="B84" s="15" t="s">
        <v>26</v>
      </c>
      <c r="C84" s="16">
        <v>973</v>
      </c>
      <c r="D84" s="48" t="s">
        <v>157</v>
      </c>
      <c r="E84" s="16">
        <v>4500400192</v>
      </c>
      <c r="F84" s="16">
        <v>200</v>
      </c>
      <c r="G84" s="93">
        <v>29173.8</v>
      </c>
      <c r="H84" s="123">
        <v>-84</v>
      </c>
      <c r="I84" s="114">
        <f t="shared" si="4"/>
        <v>29089.8</v>
      </c>
      <c r="J84">
        <v>-454.6</v>
      </c>
      <c r="L84">
        <v>-1720</v>
      </c>
    </row>
    <row r="85" spans="1:13" ht="15.75" thickBot="1" x14ac:dyDescent="0.3">
      <c r="A85" s="10">
        <v>9</v>
      </c>
      <c r="B85" s="11" t="s">
        <v>110</v>
      </c>
      <c r="C85" s="12">
        <v>973</v>
      </c>
      <c r="D85" s="47">
        <v>1000</v>
      </c>
      <c r="E85" s="13"/>
      <c r="F85" s="12"/>
      <c r="G85" s="94">
        <f>G86+G89+G92</f>
        <v>16755.100000000002</v>
      </c>
      <c r="H85" s="120">
        <f>H86+H89</f>
        <v>-37.4</v>
      </c>
      <c r="I85" s="145">
        <f>G85+H85</f>
        <v>16717.7</v>
      </c>
      <c r="K85">
        <v>155.4</v>
      </c>
    </row>
    <row r="86" spans="1:13" ht="15.75" thickBot="1" x14ac:dyDescent="0.3">
      <c r="A86" s="10" t="s">
        <v>111</v>
      </c>
      <c r="B86" s="11" t="s">
        <v>112</v>
      </c>
      <c r="C86" s="12">
        <v>973</v>
      </c>
      <c r="D86" s="47">
        <v>1001</v>
      </c>
      <c r="E86" s="13"/>
      <c r="F86" s="12"/>
      <c r="G86" s="94">
        <f>G87</f>
        <v>974.3</v>
      </c>
      <c r="H86" s="120">
        <f>H87</f>
        <v>-9.6</v>
      </c>
      <c r="I86" s="109">
        <f t="shared" si="4"/>
        <v>964.69999999999993</v>
      </c>
    </row>
    <row r="87" spans="1:13" ht="36.75" thickBot="1" x14ac:dyDescent="0.3">
      <c r="A87" s="17" t="s">
        <v>113</v>
      </c>
      <c r="B87" s="15" t="s">
        <v>288</v>
      </c>
      <c r="C87" s="16">
        <v>973</v>
      </c>
      <c r="D87" s="48">
        <v>1001</v>
      </c>
      <c r="E87" s="16">
        <v>5050200231</v>
      </c>
      <c r="F87" s="16"/>
      <c r="G87" s="93">
        <f>G88</f>
        <v>974.3</v>
      </c>
      <c r="H87" s="113">
        <f>H88</f>
        <v>-9.6</v>
      </c>
      <c r="I87" s="111">
        <f t="shared" si="4"/>
        <v>964.69999999999993</v>
      </c>
      <c r="J87" s="150"/>
    </row>
    <row r="88" spans="1:13" ht="15.75" thickBot="1" x14ac:dyDescent="0.3">
      <c r="A88" s="17" t="s">
        <v>114</v>
      </c>
      <c r="B88" s="15" t="s">
        <v>115</v>
      </c>
      <c r="C88" s="16">
        <v>973</v>
      </c>
      <c r="D88" s="48">
        <v>1001</v>
      </c>
      <c r="E88" s="16">
        <v>5050200231</v>
      </c>
      <c r="F88" s="16">
        <v>300</v>
      </c>
      <c r="G88" s="93">
        <v>974.3</v>
      </c>
      <c r="H88" s="112">
        <v>-9.6</v>
      </c>
      <c r="I88" s="114">
        <f t="shared" si="4"/>
        <v>964.69999999999993</v>
      </c>
    </row>
    <row r="89" spans="1:13" ht="15.75" thickBot="1" x14ac:dyDescent="0.3">
      <c r="A89" s="10">
        <v>9.1999999999999993</v>
      </c>
      <c r="B89" s="11" t="s">
        <v>116</v>
      </c>
      <c r="C89" s="12">
        <v>973</v>
      </c>
      <c r="D89" s="47">
        <v>1003</v>
      </c>
      <c r="E89" s="13"/>
      <c r="F89" s="12"/>
      <c r="G89" s="94">
        <f>G90</f>
        <v>597.1</v>
      </c>
      <c r="H89" s="172">
        <f>H90</f>
        <v>-27.8</v>
      </c>
      <c r="I89" s="145">
        <f t="shared" si="4"/>
        <v>569.30000000000007</v>
      </c>
    </row>
    <row r="90" spans="1:13" ht="24.75" thickBot="1" x14ac:dyDescent="0.3">
      <c r="A90" s="17" t="s">
        <v>117</v>
      </c>
      <c r="B90" s="15" t="s">
        <v>289</v>
      </c>
      <c r="C90" s="16">
        <v>973</v>
      </c>
      <c r="D90" s="48">
        <v>1003</v>
      </c>
      <c r="E90" s="16">
        <v>5050200232</v>
      </c>
      <c r="F90" s="16"/>
      <c r="G90" s="93">
        <f>G91</f>
        <v>597.1</v>
      </c>
      <c r="H90" s="112">
        <f>H91</f>
        <v>-27.8</v>
      </c>
      <c r="I90" s="114">
        <f t="shared" si="4"/>
        <v>569.30000000000007</v>
      </c>
    </row>
    <row r="91" spans="1:13" ht="15.75" thickBot="1" x14ac:dyDescent="0.3">
      <c r="A91" s="17" t="s">
        <v>118</v>
      </c>
      <c r="B91" s="15" t="s">
        <v>115</v>
      </c>
      <c r="C91" s="16">
        <v>973</v>
      </c>
      <c r="D91" s="48">
        <v>1003</v>
      </c>
      <c r="E91" s="16">
        <v>5050200232</v>
      </c>
      <c r="F91" s="16">
        <v>300</v>
      </c>
      <c r="G91" s="93">
        <v>597.1</v>
      </c>
      <c r="H91" s="113">
        <v>-27.8</v>
      </c>
      <c r="I91" s="111">
        <f t="shared" si="4"/>
        <v>569.30000000000007</v>
      </c>
    </row>
    <row r="92" spans="1:13" ht="15.75" thickBot="1" x14ac:dyDescent="0.3">
      <c r="A92" s="10" t="s">
        <v>119</v>
      </c>
      <c r="B92" s="11" t="s">
        <v>120</v>
      </c>
      <c r="C92" s="12">
        <v>973</v>
      </c>
      <c r="D92" s="47">
        <v>1004</v>
      </c>
      <c r="E92" s="13"/>
      <c r="F92" s="12"/>
      <c r="G92" s="94">
        <f>G93+G98</f>
        <v>15183.7</v>
      </c>
      <c r="H92" s="173">
        <f>H93+H98</f>
        <v>0</v>
      </c>
      <c r="I92" s="109">
        <f t="shared" si="4"/>
        <v>15183.7</v>
      </c>
    </row>
    <row r="93" spans="1:13" x14ac:dyDescent="0.25">
      <c r="A93" s="246" t="s">
        <v>121</v>
      </c>
      <c r="B93" s="254" t="s">
        <v>140</v>
      </c>
      <c r="C93" s="246">
        <v>973</v>
      </c>
      <c r="D93" s="249">
        <v>1004</v>
      </c>
      <c r="E93" s="204" t="s">
        <v>122</v>
      </c>
      <c r="F93" s="246"/>
      <c r="G93" s="221">
        <f>G97</f>
        <v>10130.1</v>
      </c>
      <c r="H93" s="221">
        <f>H97</f>
        <v>0</v>
      </c>
      <c r="I93" s="224">
        <f t="shared" si="4"/>
        <v>10130.1</v>
      </c>
    </row>
    <row r="94" spans="1:13" x14ac:dyDescent="0.25">
      <c r="A94" s="247"/>
      <c r="B94" s="255"/>
      <c r="C94" s="247"/>
      <c r="D94" s="257"/>
      <c r="E94" s="245"/>
      <c r="F94" s="247"/>
      <c r="G94" s="222"/>
      <c r="H94" s="222"/>
      <c r="I94" s="225"/>
    </row>
    <row r="95" spans="1:13" x14ac:dyDescent="0.25">
      <c r="A95" s="247"/>
      <c r="B95" s="255"/>
      <c r="C95" s="247"/>
      <c r="D95" s="257"/>
      <c r="E95" s="245"/>
      <c r="F95" s="247"/>
      <c r="G95" s="222"/>
      <c r="H95" s="222"/>
      <c r="I95" s="225"/>
    </row>
    <row r="96" spans="1:13" ht="15.75" thickBot="1" x14ac:dyDescent="0.3">
      <c r="A96" s="248"/>
      <c r="B96" s="232"/>
      <c r="C96" s="248"/>
      <c r="D96" s="250"/>
      <c r="E96" s="205"/>
      <c r="F96" s="248"/>
      <c r="G96" s="223"/>
      <c r="H96" s="223"/>
      <c r="I96" s="225"/>
    </row>
    <row r="97" spans="1:13" ht="24.75" thickBot="1" x14ac:dyDescent="0.3">
      <c r="A97" s="17" t="s">
        <v>123</v>
      </c>
      <c r="B97" s="15" t="s">
        <v>115</v>
      </c>
      <c r="C97" s="16">
        <v>973</v>
      </c>
      <c r="D97" s="48">
        <v>1004</v>
      </c>
      <c r="E97" s="20" t="s">
        <v>122</v>
      </c>
      <c r="F97" s="16">
        <v>300</v>
      </c>
      <c r="G97" s="93">
        <v>10130.1</v>
      </c>
      <c r="H97" s="174"/>
      <c r="I97" s="114">
        <f t="shared" si="4"/>
        <v>10130.1</v>
      </c>
    </row>
    <row r="98" spans="1:13" ht="48.75" thickBot="1" x14ac:dyDescent="0.3">
      <c r="A98" s="32" t="s">
        <v>124</v>
      </c>
      <c r="B98" s="11" t="s">
        <v>125</v>
      </c>
      <c r="C98" s="12">
        <v>973</v>
      </c>
      <c r="D98" s="47">
        <v>1004</v>
      </c>
      <c r="E98" s="39" t="s">
        <v>126</v>
      </c>
      <c r="F98" s="12"/>
      <c r="G98" s="94">
        <f>G99</f>
        <v>5053.6000000000004</v>
      </c>
      <c r="H98" s="172"/>
      <c r="I98" s="145">
        <f t="shared" si="4"/>
        <v>5053.6000000000004</v>
      </c>
    </row>
    <row r="99" spans="1:13" ht="24.75" thickBot="1" x14ac:dyDescent="0.3">
      <c r="A99" s="17" t="s">
        <v>127</v>
      </c>
      <c r="B99" s="15" t="s">
        <v>115</v>
      </c>
      <c r="C99" s="16">
        <v>973</v>
      </c>
      <c r="D99" s="48">
        <v>1004</v>
      </c>
      <c r="E99" s="20" t="s">
        <v>126</v>
      </c>
      <c r="F99" s="16">
        <v>300</v>
      </c>
      <c r="G99" s="93">
        <v>5053.6000000000004</v>
      </c>
      <c r="H99" s="112"/>
      <c r="I99" s="114">
        <f t="shared" si="4"/>
        <v>5053.6000000000004</v>
      </c>
    </row>
    <row r="100" spans="1:13" x14ac:dyDescent="0.25">
      <c r="A100" s="246">
        <v>10</v>
      </c>
      <c r="B100" s="29" t="s">
        <v>133</v>
      </c>
      <c r="C100" s="246">
        <v>973</v>
      </c>
      <c r="D100" s="249">
        <v>1200</v>
      </c>
      <c r="E100" s="251"/>
      <c r="F100" s="246"/>
      <c r="G100" s="221">
        <f>G102</f>
        <v>3832.3</v>
      </c>
      <c r="H100" s="239"/>
      <c r="I100" s="224">
        <f>G100+H100</f>
        <v>3832.3</v>
      </c>
    </row>
    <row r="101" spans="1:13" ht="15.75" thickBot="1" x14ac:dyDescent="0.3">
      <c r="A101" s="248"/>
      <c r="B101" s="11" t="s">
        <v>134</v>
      </c>
      <c r="C101" s="248"/>
      <c r="D101" s="250"/>
      <c r="E101" s="252"/>
      <c r="F101" s="248"/>
      <c r="G101" s="223"/>
      <c r="H101" s="240"/>
      <c r="I101" s="225"/>
      <c r="J101">
        <v>-467.7</v>
      </c>
    </row>
    <row r="102" spans="1:13" ht="15.75" thickBot="1" x14ac:dyDescent="0.3">
      <c r="A102" s="10" t="s">
        <v>128</v>
      </c>
      <c r="B102" s="11" t="s">
        <v>136</v>
      </c>
      <c r="C102" s="12">
        <v>973</v>
      </c>
      <c r="D102" s="47">
        <v>1202</v>
      </c>
      <c r="E102" s="13"/>
      <c r="F102" s="12"/>
      <c r="G102" s="94">
        <f>G103</f>
        <v>3832.3</v>
      </c>
      <c r="H102" s="120"/>
      <c r="I102" s="109">
        <f>G102+H102</f>
        <v>3832.3</v>
      </c>
    </row>
    <row r="103" spans="1:13" ht="48.75" thickBot="1" x14ac:dyDescent="0.3">
      <c r="A103" s="17" t="s">
        <v>130</v>
      </c>
      <c r="B103" s="15" t="s">
        <v>137</v>
      </c>
      <c r="C103" s="16">
        <v>973</v>
      </c>
      <c r="D103" s="48">
        <v>1202</v>
      </c>
      <c r="E103" s="20">
        <v>4570000251</v>
      </c>
      <c r="F103" s="16"/>
      <c r="G103" s="93">
        <f>G104</f>
        <v>3832.3</v>
      </c>
      <c r="H103" s="113"/>
      <c r="I103" s="111">
        <f>G103+H103</f>
        <v>3832.3</v>
      </c>
      <c r="L103">
        <v>2150</v>
      </c>
      <c r="M103">
        <v>1870.3</v>
      </c>
    </row>
    <row r="104" spans="1:13" ht="24.75" thickBot="1" x14ac:dyDescent="0.3">
      <c r="A104" s="17" t="s">
        <v>132</v>
      </c>
      <c r="B104" s="15" t="s">
        <v>26</v>
      </c>
      <c r="C104" s="16">
        <v>973</v>
      </c>
      <c r="D104" s="48">
        <v>120</v>
      </c>
      <c r="E104" s="20">
        <v>4570000251</v>
      </c>
      <c r="F104" s="16">
        <v>200</v>
      </c>
      <c r="G104" s="93">
        <v>3832.3</v>
      </c>
      <c r="H104" s="112"/>
      <c r="I104" s="114">
        <f>G104+H104</f>
        <v>3832.3</v>
      </c>
    </row>
    <row r="105" spans="1:13" ht="15.75" thickBot="1" x14ac:dyDescent="0.3">
      <c r="A105" s="30"/>
      <c r="B105" s="31" t="s">
        <v>139</v>
      </c>
      <c r="C105" s="24"/>
      <c r="D105" s="49"/>
      <c r="E105" s="24"/>
      <c r="F105" s="23"/>
      <c r="G105" s="92">
        <f>G8+G25</f>
        <v>136203.6</v>
      </c>
      <c r="H105" s="154">
        <f>H92</f>
        <v>0</v>
      </c>
      <c r="I105" s="119">
        <f>G105+H105</f>
        <v>136203.6</v>
      </c>
      <c r="J105">
        <f>SUM(J45:J104)</f>
        <v>-2301.2999999999997</v>
      </c>
      <c r="K105">
        <f>SUM(K45:K104)</f>
        <v>0</v>
      </c>
      <c r="L105">
        <f>SUM(L45:L104)</f>
        <v>0</v>
      </c>
      <c r="M105">
        <f>SUM(M45:M104)</f>
        <v>0</v>
      </c>
    </row>
    <row r="106" spans="1:13" x14ac:dyDescent="0.25">
      <c r="A106" s="1"/>
    </row>
    <row r="107" spans="1:13" x14ac:dyDescent="0.25">
      <c r="A107" s="3"/>
      <c r="F107" s="3"/>
    </row>
    <row r="108" spans="1:13" x14ac:dyDescent="0.25">
      <c r="K108" s="152"/>
    </row>
  </sheetData>
  <mergeCells count="46">
    <mergeCell ref="A32:A33"/>
    <mergeCell ref="F5:F6"/>
    <mergeCell ref="B93:B96"/>
    <mergeCell ref="A5:A6"/>
    <mergeCell ref="B5:B6"/>
    <mergeCell ref="C5:C6"/>
    <mergeCell ref="D5:D6"/>
    <mergeCell ref="E5:E6"/>
    <mergeCell ref="B32:B33"/>
    <mergeCell ref="C32:C33"/>
    <mergeCell ref="D32:D33"/>
    <mergeCell ref="E32:E33"/>
    <mergeCell ref="F32:F33"/>
    <mergeCell ref="A93:A96"/>
    <mergeCell ref="C93:C96"/>
    <mergeCell ref="D93:D96"/>
    <mergeCell ref="E93:E96"/>
    <mergeCell ref="F93:F96"/>
    <mergeCell ref="A100:A101"/>
    <mergeCell ref="C100:C101"/>
    <mergeCell ref="D100:D101"/>
    <mergeCell ref="E100:E101"/>
    <mergeCell ref="F100:F101"/>
    <mergeCell ref="H100:H101"/>
    <mergeCell ref="I100:I101"/>
    <mergeCell ref="H32:H33"/>
    <mergeCell ref="I32:I33"/>
    <mergeCell ref="G100:G101"/>
    <mergeCell ref="G32:G33"/>
    <mergeCell ref="G93:G96"/>
    <mergeCell ref="C1:I2"/>
    <mergeCell ref="H5:H6"/>
    <mergeCell ref="I5:I6"/>
    <mergeCell ref="H93:H96"/>
    <mergeCell ref="I93:I96"/>
    <mergeCell ref="C3:I3"/>
    <mergeCell ref="A4:I4"/>
    <mergeCell ref="A30:A31"/>
    <mergeCell ref="B30:B31"/>
    <mergeCell ref="H30:H31"/>
    <mergeCell ref="I30:I31"/>
    <mergeCell ref="C30:C31"/>
    <mergeCell ref="D30:D31"/>
    <mergeCell ref="E30:E31"/>
    <mergeCell ref="F30:F31"/>
    <mergeCell ref="G30:G31"/>
  </mergeCells>
  <pageMargins left="0.25" right="0.25" top="0.75" bottom="0.75" header="0.3" footer="0.3"/>
  <pageSetup paperSize="9" scale="76" fitToHeight="0" orientation="portrait" r:id="rId1"/>
  <rowBreaks count="2" manualBreakCount="2">
    <brk id="37" max="12" man="1"/>
    <brk id="7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topLeftCell="A10" workbookViewId="0">
      <selection activeCell="G32" sqref="G32"/>
    </sheetView>
  </sheetViews>
  <sheetFormatPr defaultRowHeight="15" x14ac:dyDescent="0.25"/>
  <cols>
    <col min="2" max="2" width="56.42578125" customWidth="1"/>
    <col min="3" max="3" width="12.28515625" customWidth="1"/>
    <col min="4" max="4" width="12.140625" customWidth="1"/>
    <col min="7" max="7" width="11.42578125" bestFit="1" customWidth="1"/>
  </cols>
  <sheetData>
    <row r="1" spans="1:4" ht="141" customHeight="1" x14ac:dyDescent="0.25">
      <c r="A1" s="52"/>
      <c r="C1" s="260" t="s">
        <v>273</v>
      </c>
      <c r="D1" s="260"/>
    </row>
    <row r="2" spans="1:4" x14ac:dyDescent="0.25">
      <c r="A2" s="53"/>
      <c r="C2" s="226" t="s">
        <v>278</v>
      </c>
      <c r="D2" s="226"/>
    </row>
    <row r="3" spans="1:4" x14ac:dyDescent="0.25">
      <c r="A3" s="261"/>
      <c r="B3" s="261"/>
      <c r="C3" s="261"/>
      <c r="D3" s="261"/>
    </row>
    <row r="4" spans="1:4" ht="28.5" customHeight="1" x14ac:dyDescent="0.25">
      <c r="A4" s="203" t="s">
        <v>222</v>
      </c>
      <c r="B4" s="203"/>
      <c r="C4" s="203"/>
      <c r="D4" s="203"/>
    </row>
    <row r="5" spans="1:4" ht="16.5" thickBot="1" x14ac:dyDescent="0.3">
      <c r="A5" s="54"/>
    </row>
    <row r="6" spans="1:4" ht="24" x14ac:dyDescent="0.25">
      <c r="A6" s="219" t="s">
        <v>1</v>
      </c>
      <c r="B6" s="219" t="s">
        <v>2</v>
      </c>
      <c r="C6" s="219" t="s">
        <v>4</v>
      </c>
      <c r="D6" s="2" t="s">
        <v>0</v>
      </c>
    </row>
    <row r="7" spans="1:4" ht="15.75" thickBot="1" x14ac:dyDescent="0.3">
      <c r="A7" s="253"/>
      <c r="B7" s="253"/>
      <c r="C7" s="253"/>
      <c r="D7" s="5" t="s">
        <v>7</v>
      </c>
    </row>
    <row r="8" spans="1:4" ht="15.75" thickBot="1" x14ac:dyDescent="0.3">
      <c r="A8" s="55">
        <v>1</v>
      </c>
      <c r="B8" s="56" t="s">
        <v>158</v>
      </c>
      <c r="C8" s="127" t="s">
        <v>142</v>
      </c>
      <c r="D8" s="102">
        <f>D9+D10+D11+D12+D13</f>
        <v>32275</v>
      </c>
    </row>
    <row r="9" spans="1:4" ht="24.75" thickBot="1" x14ac:dyDescent="0.3">
      <c r="A9" s="42" t="s">
        <v>13</v>
      </c>
      <c r="B9" s="43" t="s">
        <v>12</v>
      </c>
      <c r="C9" s="51" t="s">
        <v>143</v>
      </c>
      <c r="D9" s="103">
        <v>1534.5</v>
      </c>
    </row>
    <row r="10" spans="1:4" ht="36.75" thickBot="1" x14ac:dyDescent="0.3">
      <c r="A10" s="33" t="s">
        <v>37</v>
      </c>
      <c r="B10" s="15" t="s">
        <v>17</v>
      </c>
      <c r="C10" s="48" t="s">
        <v>144</v>
      </c>
      <c r="D10" s="103">
        <v>7182.2</v>
      </c>
    </row>
    <row r="11" spans="1:4" ht="36.75" thickBot="1" x14ac:dyDescent="0.3">
      <c r="A11" s="33" t="s">
        <v>42</v>
      </c>
      <c r="B11" s="15" t="s">
        <v>35</v>
      </c>
      <c r="C11" s="48" t="s">
        <v>146</v>
      </c>
      <c r="D11" s="103">
        <v>23081</v>
      </c>
    </row>
    <row r="12" spans="1:4" ht="15.75" thickBot="1" x14ac:dyDescent="0.3">
      <c r="A12" s="33" t="s">
        <v>46</v>
      </c>
      <c r="B12" s="15" t="s">
        <v>51</v>
      </c>
      <c r="C12" s="48" t="s">
        <v>147</v>
      </c>
      <c r="D12" s="61">
        <v>200</v>
      </c>
    </row>
    <row r="13" spans="1:4" ht="15.75" thickBot="1" x14ac:dyDescent="0.3">
      <c r="A13" s="33" t="s">
        <v>159</v>
      </c>
      <c r="B13" s="15" t="s">
        <v>29</v>
      </c>
      <c r="C13" s="48" t="s">
        <v>145</v>
      </c>
      <c r="D13" s="62">
        <v>277.3</v>
      </c>
    </row>
    <row r="14" spans="1:4" ht="15.75" thickBot="1" x14ac:dyDescent="0.3">
      <c r="A14" s="36">
        <v>2</v>
      </c>
      <c r="B14" s="11" t="s">
        <v>160</v>
      </c>
      <c r="C14" s="47" t="s">
        <v>148</v>
      </c>
      <c r="D14" s="63">
        <f>D15</f>
        <v>20</v>
      </c>
    </row>
    <row r="15" spans="1:4" ht="24.75" thickBot="1" x14ac:dyDescent="0.3">
      <c r="A15" s="33" t="s">
        <v>18</v>
      </c>
      <c r="B15" s="15" t="s">
        <v>290</v>
      </c>
      <c r="C15" s="48" t="s">
        <v>224</v>
      </c>
      <c r="D15" s="62">
        <v>20</v>
      </c>
    </row>
    <row r="16" spans="1:4" ht="15.75" thickBot="1" x14ac:dyDescent="0.3">
      <c r="A16" s="36">
        <v>3</v>
      </c>
      <c r="B16" s="11" t="s">
        <v>161</v>
      </c>
      <c r="C16" s="47" t="s">
        <v>149</v>
      </c>
      <c r="D16" s="64">
        <f>D17</f>
        <v>625.20000000000005</v>
      </c>
    </row>
    <row r="17" spans="1:7" ht="15.75" thickBot="1" x14ac:dyDescent="0.3">
      <c r="A17" s="33" t="s">
        <v>30</v>
      </c>
      <c r="B17" s="15" t="s">
        <v>63</v>
      </c>
      <c r="C17" s="48" t="s">
        <v>150</v>
      </c>
      <c r="D17" s="65">
        <v>625.20000000000005</v>
      </c>
    </row>
    <row r="18" spans="1:7" ht="15.75" thickBot="1" x14ac:dyDescent="0.3">
      <c r="A18" s="36">
        <v>4</v>
      </c>
      <c r="B18" s="11" t="s">
        <v>162</v>
      </c>
      <c r="C18" s="47" t="s">
        <v>151</v>
      </c>
      <c r="D18" s="64">
        <f>D19</f>
        <v>44322</v>
      </c>
    </row>
    <row r="19" spans="1:7" ht="15.75" thickBot="1" x14ac:dyDescent="0.3">
      <c r="A19" s="33" t="s">
        <v>56</v>
      </c>
      <c r="B19" s="15" t="s">
        <v>163</v>
      </c>
      <c r="C19" s="48" t="s">
        <v>152</v>
      </c>
      <c r="D19" s="65">
        <v>44322</v>
      </c>
    </row>
    <row r="20" spans="1:7" ht="15.75" thickBot="1" x14ac:dyDescent="0.3">
      <c r="A20" s="36">
        <v>5</v>
      </c>
      <c r="B20" s="11" t="s">
        <v>164</v>
      </c>
      <c r="C20" s="47" t="s">
        <v>153</v>
      </c>
      <c r="D20" s="64">
        <f>D21+D22</f>
        <v>853.6</v>
      </c>
    </row>
    <row r="21" spans="1:7" ht="24.75" thickBot="1" x14ac:dyDescent="0.3">
      <c r="A21" s="33" t="s">
        <v>62</v>
      </c>
      <c r="B21" s="15" t="s">
        <v>81</v>
      </c>
      <c r="C21" s="48" t="s">
        <v>154</v>
      </c>
      <c r="D21" s="62">
        <v>77.900000000000006</v>
      </c>
    </row>
    <row r="22" spans="1:7" ht="15.75" thickBot="1" x14ac:dyDescent="0.3">
      <c r="A22" s="33" t="s">
        <v>165</v>
      </c>
      <c r="B22" s="15" t="s">
        <v>86</v>
      </c>
      <c r="C22" s="48" t="s">
        <v>155</v>
      </c>
      <c r="D22" s="62">
        <v>775.7</v>
      </c>
    </row>
    <row r="23" spans="1:7" ht="15.75" thickBot="1" x14ac:dyDescent="0.3">
      <c r="A23" s="36">
        <v>6</v>
      </c>
      <c r="B23" s="11" t="s">
        <v>166</v>
      </c>
      <c r="C23" s="47" t="s">
        <v>156</v>
      </c>
      <c r="D23" s="64">
        <f>D24</f>
        <v>37557.800000000003</v>
      </c>
    </row>
    <row r="24" spans="1:7" ht="15.75" thickBot="1" x14ac:dyDescent="0.3">
      <c r="A24" s="33" t="s">
        <v>68</v>
      </c>
      <c r="B24" s="15" t="s">
        <v>103</v>
      </c>
      <c r="C24" s="48" t="s">
        <v>157</v>
      </c>
      <c r="D24" s="65">
        <v>37557.800000000003</v>
      </c>
    </row>
    <row r="25" spans="1:7" x14ac:dyDescent="0.25">
      <c r="A25" s="246">
        <v>7</v>
      </c>
      <c r="B25" s="29" t="s">
        <v>167</v>
      </c>
      <c r="C25" s="246">
        <v>1000</v>
      </c>
      <c r="D25" s="258">
        <f>D27+D28+D29</f>
        <v>16717.7</v>
      </c>
    </row>
    <row r="26" spans="1:7" ht="15.75" thickBot="1" x14ac:dyDescent="0.3">
      <c r="A26" s="248"/>
      <c r="B26" s="11" t="s">
        <v>168</v>
      </c>
      <c r="C26" s="248"/>
      <c r="D26" s="259"/>
    </row>
    <row r="27" spans="1:7" ht="15.75" thickBot="1" x14ac:dyDescent="0.3">
      <c r="A27" s="33" t="s">
        <v>80</v>
      </c>
      <c r="B27" s="15" t="s">
        <v>112</v>
      </c>
      <c r="C27" s="16">
        <v>1001</v>
      </c>
      <c r="D27" s="19">
        <v>964.7</v>
      </c>
    </row>
    <row r="28" spans="1:7" ht="15.75" thickBot="1" x14ac:dyDescent="0.3">
      <c r="A28" s="33" t="s">
        <v>85</v>
      </c>
      <c r="B28" s="15" t="s">
        <v>116</v>
      </c>
      <c r="C28" s="16">
        <v>1003</v>
      </c>
      <c r="D28" s="19">
        <v>569.29999999999995</v>
      </c>
    </row>
    <row r="29" spans="1:7" ht="15.75" thickBot="1" x14ac:dyDescent="0.3">
      <c r="A29" s="33" t="s">
        <v>169</v>
      </c>
      <c r="B29" s="15" t="s">
        <v>120</v>
      </c>
      <c r="C29" s="16">
        <v>1004</v>
      </c>
      <c r="D29" s="65">
        <v>15183.7</v>
      </c>
      <c r="G29" s="38"/>
    </row>
    <row r="30" spans="1:7" ht="15.75" thickBot="1" x14ac:dyDescent="0.3">
      <c r="A30" s="36">
        <v>8</v>
      </c>
      <c r="B30" s="11" t="s">
        <v>171</v>
      </c>
      <c r="C30" s="12">
        <v>1200</v>
      </c>
      <c r="D30" s="64">
        <f>D31</f>
        <v>3832.3</v>
      </c>
    </row>
    <row r="31" spans="1:7" ht="15.75" thickBot="1" x14ac:dyDescent="0.3">
      <c r="A31" s="33" t="s">
        <v>102</v>
      </c>
      <c r="B31" s="15" t="s">
        <v>136</v>
      </c>
      <c r="C31" s="16">
        <v>1202</v>
      </c>
      <c r="D31" s="65">
        <v>3832.3</v>
      </c>
    </row>
    <row r="32" spans="1:7" ht="15.75" thickBot="1" x14ac:dyDescent="0.3">
      <c r="A32" s="30"/>
      <c r="B32" s="31" t="s">
        <v>139</v>
      </c>
      <c r="C32" s="23"/>
      <c r="D32" s="104">
        <f>D8+D14+D16+D18+D20+D23+D25+D30</f>
        <v>136203.6</v>
      </c>
    </row>
    <row r="33" spans="1:4" x14ac:dyDescent="0.25">
      <c r="A33" s="57"/>
    </row>
    <row r="34" spans="1:4" x14ac:dyDescent="0.25">
      <c r="A34" s="34"/>
      <c r="B34" s="58"/>
      <c r="C34" s="226"/>
      <c r="D34" s="226"/>
    </row>
    <row r="35" spans="1:4" ht="15.75" x14ac:dyDescent="0.25">
      <c r="A35" s="59"/>
      <c r="B35" s="60"/>
    </row>
  </sheetData>
  <mergeCells count="11">
    <mergeCell ref="A25:A26"/>
    <mergeCell ref="C25:C26"/>
    <mergeCell ref="D25:D26"/>
    <mergeCell ref="C34:D34"/>
    <mergeCell ref="C1:D1"/>
    <mergeCell ref="A3:D3"/>
    <mergeCell ref="A4:D4"/>
    <mergeCell ref="A6:A7"/>
    <mergeCell ref="B6:B7"/>
    <mergeCell ref="C6:C7"/>
    <mergeCell ref="C2:D2"/>
  </mergeCells>
  <pageMargins left="0.7" right="0.7" top="0.75" bottom="0.75" header="0.3" footer="0.3"/>
  <pageSetup paperSize="9" scale="9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zoomScaleNormal="100" workbookViewId="0">
      <selection activeCell="F14" sqref="F14"/>
    </sheetView>
  </sheetViews>
  <sheetFormatPr defaultRowHeight="15" x14ac:dyDescent="0.25"/>
  <cols>
    <col min="1" max="1" width="62.42578125" customWidth="1"/>
    <col min="2" max="2" width="25.5703125" bestFit="1" customWidth="1"/>
    <col min="3" max="3" width="11.28515625" bestFit="1" customWidth="1"/>
  </cols>
  <sheetData>
    <row r="1" spans="1:5" ht="78" customHeight="1" x14ac:dyDescent="0.25">
      <c r="B1" s="266" t="s">
        <v>274</v>
      </c>
      <c r="C1" s="266"/>
    </row>
    <row r="2" spans="1:5" x14ac:dyDescent="0.25">
      <c r="A2" s="53"/>
      <c r="B2" s="226" t="s">
        <v>278</v>
      </c>
      <c r="C2" s="226"/>
    </row>
    <row r="3" spans="1:5" ht="15.75" x14ac:dyDescent="0.25">
      <c r="A3" s="267"/>
      <c r="B3" s="267"/>
      <c r="C3" s="267"/>
    </row>
    <row r="4" spans="1:5" ht="39" customHeight="1" x14ac:dyDescent="0.25">
      <c r="A4" s="268" t="s">
        <v>172</v>
      </c>
      <c r="B4" s="268"/>
      <c r="C4" s="268"/>
    </row>
    <row r="5" spans="1:5" ht="16.5" thickBot="1" x14ac:dyDescent="0.3">
      <c r="A5" s="54"/>
    </row>
    <row r="6" spans="1:5" x14ac:dyDescent="0.25">
      <c r="A6" s="269" t="s">
        <v>173</v>
      </c>
      <c r="B6" s="269" t="s">
        <v>6</v>
      </c>
      <c r="C6" s="66" t="s">
        <v>174</v>
      </c>
    </row>
    <row r="7" spans="1:5" ht="15.75" thickBot="1" x14ac:dyDescent="0.3">
      <c r="A7" s="270"/>
      <c r="B7" s="270"/>
      <c r="C7" s="67" t="s">
        <v>7</v>
      </c>
    </row>
    <row r="8" spans="1:5" ht="15.75" thickBot="1" x14ac:dyDescent="0.3">
      <c r="A8" s="68" t="s">
        <v>175</v>
      </c>
      <c r="B8" s="69" t="s">
        <v>176</v>
      </c>
      <c r="C8" s="70">
        <v>33154.1</v>
      </c>
    </row>
    <row r="9" spans="1:5" ht="30.75" thickBot="1" x14ac:dyDescent="0.3">
      <c r="A9" s="68" t="s">
        <v>177</v>
      </c>
      <c r="B9" s="69" t="s">
        <v>178</v>
      </c>
      <c r="C9" s="70">
        <v>-33154.1</v>
      </c>
    </row>
    <row r="10" spans="1:5" ht="45.75" thickBot="1" x14ac:dyDescent="0.3">
      <c r="A10" s="68" t="s">
        <v>179</v>
      </c>
      <c r="B10" s="69" t="s">
        <v>180</v>
      </c>
      <c r="C10" s="70">
        <v>-103049.5</v>
      </c>
    </row>
    <row r="11" spans="1:5" ht="30" x14ac:dyDescent="0.25">
      <c r="A11" s="71" t="s">
        <v>181</v>
      </c>
      <c r="B11" s="262" t="s">
        <v>182</v>
      </c>
      <c r="C11" s="264">
        <v>136203.6</v>
      </c>
      <c r="E11" s="38"/>
    </row>
    <row r="12" spans="1:5" ht="15.75" thickBot="1" x14ac:dyDescent="0.3">
      <c r="A12" s="68" t="s">
        <v>183</v>
      </c>
      <c r="B12" s="263"/>
      <c r="C12" s="265"/>
    </row>
    <row r="13" spans="1:5" ht="15.75" thickBot="1" x14ac:dyDescent="0.3">
      <c r="A13" s="68" t="s">
        <v>184</v>
      </c>
      <c r="B13" s="72"/>
      <c r="C13" s="70">
        <f>C10+C11</f>
        <v>33154.100000000006</v>
      </c>
    </row>
    <row r="14" spans="1:5" x14ac:dyDescent="0.25">
      <c r="A14" s="57"/>
    </row>
    <row r="15" spans="1:5" ht="15.75" x14ac:dyDescent="0.25">
      <c r="A15" s="73"/>
      <c r="C15" s="74"/>
    </row>
    <row r="16" spans="1:5" x14ac:dyDescent="0.25">
      <c r="C16" s="75"/>
    </row>
  </sheetData>
  <mergeCells count="8">
    <mergeCell ref="B11:B12"/>
    <mergeCell ref="C11:C12"/>
    <mergeCell ref="B1:C1"/>
    <mergeCell ref="A3:C3"/>
    <mergeCell ref="A4:C4"/>
    <mergeCell ref="A6:A7"/>
    <mergeCell ref="B6:B7"/>
    <mergeCell ref="B2:C2"/>
  </mergeCells>
  <pageMargins left="0.25" right="0.25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17"/>
  <sheetViews>
    <sheetView topLeftCell="A100" workbookViewId="0">
      <selection activeCell="G70" sqref="G70"/>
    </sheetView>
  </sheetViews>
  <sheetFormatPr defaultRowHeight="15" x14ac:dyDescent="0.25"/>
  <cols>
    <col min="1" max="1" width="8" customWidth="1"/>
    <col min="2" max="2" width="50" customWidth="1"/>
    <col min="3" max="3" width="8.42578125" bestFit="1" customWidth="1"/>
    <col min="5" max="5" width="10" bestFit="1" customWidth="1"/>
    <col min="6" max="6" width="5.7109375" customWidth="1"/>
    <col min="7" max="7" width="10" bestFit="1" customWidth="1"/>
  </cols>
  <sheetData>
    <row r="1" spans="1:7" ht="84" customHeight="1" x14ac:dyDescent="0.25">
      <c r="A1" s="52"/>
      <c r="C1" s="271" t="s">
        <v>275</v>
      </c>
      <c r="D1" s="202"/>
      <c r="E1" s="202"/>
      <c r="F1" s="202"/>
      <c r="G1" s="202"/>
    </row>
    <row r="2" spans="1:7" x14ac:dyDescent="0.25">
      <c r="A2" s="53"/>
      <c r="C2" s="226" t="s">
        <v>278</v>
      </c>
      <c r="D2" s="226"/>
      <c r="E2" s="226"/>
      <c r="F2" s="226"/>
      <c r="G2" s="226"/>
    </row>
    <row r="3" spans="1:7" x14ac:dyDescent="0.25">
      <c r="A3" s="261"/>
      <c r="B3" s="261"/>
      <c r="C3" s="261"/>
      <c r="D3" s="261"/>
      <c r="E3" s="261"/>
      <c r="F3" s="261"/>
      <c r="G3" s="261"/>
    </row>
    <row r="4" spans="1:7" ht="41.25" customHeight="1" x14ac:dyDescent="0.25">
      <c r="A4" s="203" t="s">
        <v>185</v>
      </c>
      <c r="B4" s="203"/>
      <c r="C4" s="203"/>
      <c r="D4" s="203"/>
      <c r="E4" s="203"/>
      <c r="F4" s="203"/>
      <c r="G4" s="203"/>
    </row>
    <row r="5" spans="1:7" ht="15.75" thickBot="1" x14ac:dyDescent="0.3">
      <c r="A5" s="35"/>
    </row>
    <row r="6" spans="1:7" ht="48.75" thickBot="1" x14ac:dyDescent="0.3">
      <c r="A6" s="37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277</v>
      </c>
      <c r="G6" s="2" t="s">
        <v>0</v>
      </c>
    </row>
    <row r="7" spans="1:7" ht="15.75" thickBot="1" x14ac:dyDescent="0.3">
      <c r="A7" s="42"/>
      <c r="B7" s="7" t="s">
        <v>11</v>
      </c>
      <c r="C7" s="76"/>
      <c r="D7" s="46"/>
      <c r="E7" s="9"/>
      <c r="F7" s="9"/>
      <c r="G7" s="82">
        <f>G11+G14+G25+G31+G45+G48+G39</f>
        <v>32275</v>
      </c>
    </row>
    <row r="8" spans="1:7" ht="15.75" thickBot="1" x14ac:dyDescent="0.3">
      <c r="A8" s="33"/>
      <c r="B8" s="11" t="s">
        <v>8</v>
      </c>
      <c r="C8" s="77"/>
      <c r="D8" s="47"/>
      <c r="E8" s="12"/>
      <c r="F8" s="12"/>
      <c r="G8" s="83">
        <f>G12+G16+G19+G22+G23+G24+G33+G36+G37+G38</f>
        <v>28561.1</v>
      </c>
    </row>
    <row r="9" spans="1:7" ht="24.75" thickBot="1" x14ac:dyDescent="0.3">
      <c r="A9" s="36" t="s">
        <v>9</v>
      </c>
      <c r="B9" s="11" t="s">
        <v>10</v>
      </c>
      <c r="C9" s="12">
        <v>0</v>
      </c>
      <c r="D9" s="47"/>
      <c r="E9" s="12"/>
      <c r="F9" s="12"/>
      <c r="G9" s="84">
        <f>G10</f>
        <v>8812.7000000000007</v>
      </c>
    </row>
    <row r="10" spans="1:7" ht="15.75" thickBot="1" x14ac:dyDescent="0.3">
      <c r="A10" s="33"/>
      <c r="B10" s="15" t="s">
        <v>11</v>
      </c>
      <c r="C10" s="12">
        <v>0</v>
      </c>
      <c r="D10" s="48" t="s">
        <v>142</v>
      </c>
      <c r="E10" s="16"/>
      <c r="F10" s="16"/>
      <c r="G10" s="85">
        <v>8812.7000000000007</v>
      </c>
    </row>
    <row r="11" spans="1:7" ht="24.75" thickBot="1" x14ac:dyDescent="0.3">
      <c r="A11" s="36">
        <v>1</v>
      </c>
      <c r="B11" s="11" t="s">
        <v>12</v>
      </c>
      <c r="C11" s="12">
        <v>0</v>
      </c>
      <c r="D11" s="47" t="s">
        <v>143</v>
      </c>
      <c r="E11" s="12"/>
      <c r="F11" s="12"/>
      <c r="G11" s="83">
        <f>G12</f>
        <v>1534.5</v>
      </c>
    </row>
    <row r="12" spans="1:7" ht="15.75" thickBot="1" x14ac:dyDescent="0.3">
      <c r="A12" s="33" t="s">
        <v>13</v>
      </c>
      <c r="B12" s="15" t="s">
        <v>14</v>
      </c>
      <c r="C12" s="16">
        <v>0</v>
      </c>
      <c r="D12" s="48" t="s">
        <v>143</v>
      </c>
      <c r="E12" s="48" t="s">
        <v>297</v>
      </c>
      <c r="F12" s="16"/>
      <c r="G12" s="85">
        <f>G13</f>
        <v>1534.5</v>
      </c>
    </row>
    <row r="13" spans="1:7" ht="48.75" thickBot="1" x14ac:dyDescent="0.3">
      <c r="A13" s="33" t="s">
        <v>15</v>
      </c>
      <c r="B13" s="15" t="s">
        <v>186</v>
      </c>
      <c r="C13" s="16">
        <v>0</v>
      </c>
      <c r="D13" s="48" t="s">
        <v>143</v>
      </c>
      <c r="E13" s="48" t="s">
        <v>297</v>
      </c>
      <c r="F13" s="16">
        <v>100</v>
      </c>
      <c r="G13" s="85">
        <v>1534.5</v>
      </c>
    </row>
    <row r="14" spans="1:7" ht="36.75" thickBot="1" x14ac:dyDescent="0.3">
      <c r="A14" s="36">
        <v>2</v>
      </c>
      <c r="B14" s="11" t="s">
        <v>17</v>
      </c>
      <c r="C14" s="12">
        <v>0</v>
      </c>
      <c r="D14" s="47" t="s">
        <v>144</v>
      </c>
      <c r="E14" s="47"/>
      <c r="F14" s="12"/>
      <c r="G14" s="83">
        <f>G15+G21</f>
        <v>7182.2</v>
      </c>
    </row>
    <row r="15" spans="1:7" ht="24.75" thickBot="1" x14ac:dyDescent="0.3">
      <c r="A15" s="36" t="s">
        <v>18</v>
      </c>
      <c r="B15" s="11" t="s">
        <v>187</v>
      </c>
      <c r="C15" s="12">
        <v>0</v>
      </c>
      <c r="D15" s="47" t="s">
        <v>144</v>
      </c>
      <c r="E15" s="47" t="s">
        <v>303</v>
      </c>
      <c r="F15" s="12"/>
      <c r="G15" s="83">
        <v>1603.8</v>
      </c>
    </row>
    <row r="16" spans="1:7" ht="24.75" thickBot="1" x14ac:dyDescent="0.3">
      <c r="A16" s="33" t="s">
        <v>20</v>
      </c>
      <c r="B16" s="11" t="s">
        <v>19</v>
      </c>
      <c r="C16" s="12">
        <v>0</v>
      </c>
      <c r="D16" s="47" t="s">
        <v>144</v>
      </c>
      <c r="E16" s="47" t="s">
        <v>298</v>
      </c>
      <c r="F16" s="12"/>
      <c r="G16" s="83">
        <f>G17</f>
        <v>1292.7</v>
      </c>
    </row>
    <row r="17" spans="1:7" ht="24" x14ac:dyDescent="0.25">
      <c r="A17" s="229" t="s">
        <v>188</v>
      </c>
      <c r="B17" s="78" t="s">
        <v>189</v>
      </c>
      <c r="C17" s="229">
        <v>0</v>
      </c>
      <c r="D17" s="236" t="s">
        <v>144</v>
      </c>
      <c r="E17" s="236" t="s">
        <v>298</v>
      </c>
      <c r="F17" s="229">
        <v>100</v>
      </c>
      <c r="G17" s="272">
        <v>1292.7</v>
      </c>
    </row>
    <row r="18" spans="1:7" ht="24.75" thickBot="1" x14ac:dyDescent="0.3">
      <c r="A18" s="275"/>
      <c r="B18" s="15" t="s">
        <v>190</v>
      </c>
      <c r="C18" s="275"/>
      <c r="D18" s="276"/>
      <c r="E18" s="276"/>
      <c r="F18" s="275"/>
      <c r="G18" s="274"/>
    </row>
    <row r="19" spans="1:7" ht="24.75" thickBot="1" x14ac:dyDescent="0.3">
      <c r="A19" s="33" t="s">
        <v>191</v>
      </c>
      <c r="B19" s="11" t="s">
        <v>192</v>
      </c>
      <c r="C19" s="12">
        <v>0</v>
      </c>
      <c r="D19" s="47" t="s">
        <v>144</v>
      </c>
      <c r="E19" s="47" t="s">
        <v>299</v>
      </c>
      <c r="F19" s="12"/>
      <c r="G19" s="83">
        <f>G20</f>
        <v>311.10000000000002</v>
      </c>
    </row>
    <row r="20" spans="1:7" ht="48.75" thickBot="1" x14ac:dyDescent="0.3">
      <c r="A20" s="33" t="s">
        <v>193</v>
      </c>
      <c r="B20" s="15" t="s">
        <v>16</v>
      </c>
      <c r="C20" s="16">
        <v>0</v>
      </c>
      <c r="D20" s="48" t="s">
        <v>144</v>
      </c>
      <c r="E20" s="48" t="s">
        <v>299</v>
      </c>
      <c r="F20" s="16">
        <v>100</v>
      </c>
      <c r="G20" s="86">
        <v>311.10000000000002</v>
      </c>
    </row>
    <row r="21" spans="1:7" ht="24.75" thickBot="1" x14ac:dyDescent="0.3">
      <c r="A21" s="36" t="s">
        <v>21</v>
      </c>
      <c r="B21" s="11" t="s">
        <v>24</v>
      </c>
      <c r="C21" s="12">
        <v>0</v>
      </c>
      <c r="D21" s="47" t="s">
        <v>144</v>
      </c>
      <c r="E21" s="144" t="s">
        <v>300</v>
      </c>
      <c r="F21" s="12"/>
      <c r="G21" s="83">
        <f>G22+G23+G24</f>
        <v>5578.4</v>
      </c>
    </row>
    <row r="22" spans="1:7" ht="48.75" thickBot="1" x14ac:dyDescent="0.3">
      <c r="A22" s="33" t="s">
        <v>22</v>
      </c>
      <c r="B22" s="15" t="s">
        <v>16</v>
      </c>
      <c r="C22" s="16">
        <v>0</v>
      </c>
      <c r="D22" s="48" t="s">
        <v>144</v>
      </c>
      <c r="E22" s="141" t="s">
        <v>300</v>
      </c>
      <c r="F22" s="16">
        <v>100</v>
      </c>
      <c r="G22" s="85">
        <v>3877.9</v>
      </c>
    </row>
    <row r="23" spans="1:7" ht="24.75" thickBot="1" x14ac:dyDescent="0.3">
      <c r="A23" s="33" t="s">
        <v>194</v>
      </c>
      <c r="B23" s="15" t="s">
        <v>26</v>
      </c>
      <c r="C23" s="16">
        <v>0</v>
      </c>
      <c r="D23" s="48" t="s">
        <v>144</v>
      </c>
      <c r="E23" s="141" t="s">
        <v>300</v>
      </c>
      <c r="F23" s="16">
        <v>200</v>
      </c>
      <c r="G23" s="87">
        <v>1687.5</v>
      </c>
    </row>
    <row r="24" spans="1:7" ht="15.75" thickBot="1" x14ac:dyDescent="0.3">
      <c r="A24" s="33" t="s">
        <v>195</v>
      </c>
      <c r="B24" s="15" t="s">
        <v>28</v>
      </c>
      <c r="C24" s="16">
        <v>0</v>
      </c>
      <c r="D24" s="48" t="s">
        <v>144</v>
      </c>
      <c r="E24" s="141" t="s">
        <v>300</v>
      </c>
      <c r="F24" s="16">
        <v>800</v>
      </c>
      <c r="G24" s="87">
        <v>13</v>
      </c>
    </row>
    <row r="25" spans="1:7" ht="15.75" thickBot="1" x14ac:dyDescent="0.3">
      <c r="A25" s="21">
        <v>3</v>
      </c>
      <c r="B25" s="22" t="s">
        <v>29</v>
      </c>
      <c r="C25" s="23">
        <v>0</v>
      </c>
      <c r="D25" s="49" t="s">
        <v>145</v>
      </c>
      <c r="E25" s="49"/>
      <c r="F25" s="25"/>
      <c r="G25" s="84">
        <f>G26</f>
        <v>96</v>
      </c>
    </row>
    <row r="26" spans="1:7" ht="36.75" thickBot="1" x14ac:dyDescent="0.3">
      <c r="A26" s="26" t="s">
        <v>30</v>
      </c>
      <c r="B26" s="27" t="s">
        <v>31</v>
      </c>
      <c r="C26" s="28">
        <v>0</v>
      </c>
      <c r="D26" s="50" t="s">
        <v>145</v>
      </c>
      <c r="E26" s="50" t="s">
        <v>276</v>
      </c>
      <c r="F26" s="28"/>
      <c r="G26" s="87">
        <f>G27</f>
        <v>96</v>
      </c>
    </row>
    <row r="27" spans="1:7" ht="15.75" thickBot="1" x14ac:dyDescent="0.3">
      <c r="A27" s="26" t="s">
        <v>32</v>
      </c>
      <c r="B27" s="27" t="s">
        <v>28</v>
      </c>
      <c r="C27" s="28">
        <v>0</v>
      </c>
      <c r="D27" s="50" t="s">
        <v>145</v>
      </c>
      <c r="E27" s="50" t="s">
        <v>276</v>
      </c>
      <c r="F27" s="28">
        <v>800</v>
      </c>
      <c r="G27" s="87">
        <v>96</v>
      </c>
    </row>
    <row r="28" spans="1:7" ht="36.75" thickBot="1" x14ac:dyDescent="0.3">
      <c r="A28" s="36" t="s">
        <v>33</v>
      </c>
      <c r="B28" s="11" t="s">
        <v>34</v>
      </c>
      <c r="C28" s="12">
        <v>0</v>
      </c>
      <c r="D28" s="47"/>
      <c r="E28" s="47"/>
      <c r="F28" s="12"/>
      <c r="G28" s="83">
        <f>G29+G51+G56+G60+G70+G85+G91+G106+G110</f>
        <v>127390.90000000001</v>
      </c>
    </row>
    <row r="29" spans="1:7" x14ac:dyDescent="0.25">
      <c r="A29" s="229"/>
      <c r="B29" s="231" t="s">
        <v>11</v>
      </c>
      <c r="C29" s="79">
        <v>0</v>
      </c>
      <c r="D29" s="236" t="s">
        <v>142</v>
      </c>
      <c r="E29" s="236"/>
      <c r="F29" s="229"/>
      <c r="G29" s="272">
        <f>G31+G39+G45+G48</f>
        <v>23462.3</v>
      </c>
    </row>
    <row r="30" spans="1:7" ht="15.75" thickBot="1" x14ac:dyDescent="0.3">
      <c r="A30" s="275"/>
      <c r="B30" s="283"/>
      <c r="C30" s="16">
        <v>0</v>
      </c>
      <c r="D30" s="276"/>
      <c r="E30" s="276"/>
      <c r="F30" s="275"/>
      <c r="G30" s="274"/>
    </row>
    <row r="31" spans="1:7" x14ac:dyDescent="0.25">
      <c r="A31" s="246">
        <v>1</v>
      </c>
      <c r="B31" s="29" t="s">
        <v>196</v>
      </c>
      <c r="C31" s="246">
        <v>0</v>
      </c>
      <c r="D31" s="249" t="s">
        <v>146</v>
      </c>
      <c r="E31" s="249"/>
      <c r="F31" s="246"/>
      <c r="G31" s="281">
        <f>G33+G35+G41</f>
        <v>23081</v>
      </c>
    </row>
    <row r="32" spans="1:7" ht="24.75" thickBot="1" x14ac:dyDescent="0.3">
      <c r="A32" s="248"/>
      <c r="B32" s="11" t="s">
        <v>197</v>
      </c>
      <c r="C32" s="248"/>
      <c r="D32" s="250"/>
      <c r="E32" s="250"/>
      <c r="F32" s="248"/>
      <c r="G32" s="282"/>
    </row>
    <row r="33" spans="1:7" ht="15.75" thickBot="1" x14ac:dyDescent="0.3">
      <c r="A33" s="36" t="s">
        <v>13</v>
      </c>
      <c r="B33" s="11" t="s">
        <v>36</v>
      </c>
      <c r="C33" s="12">
        <v>0</v>
      </c>
      <c r="D33" s="47" t="s">
        <v>146</v>
      </c>
      <c r="E33" s="47" t="s">
        <v>301</v>
      </c>
      <c r="F33" s="12"/>
      <c r="G33" s="83">
        <f>G34</f>
        <v>3684.5</v>
      </c>
    </row>
    <row r="34" spans="1:7" ht="48.75" thickBot="1" x14ac:dyDescent="0.3">
      <c r="A34" s="33" t="s">
        <v>15</v>
      </c>
      <c r="B34" s="15" t="s">
        <v>16</v>
      </c>
      <c r="C34" s="16">
        <v>0</v>
      </c>
      <c r="D34" s="48" t="s">
        <v>146</v>
      </c>
      <c r="E34" s="48" t="s">
        <v>301</v>
      </c>
      <c r="F34" s="16">
        <v>100</v>
      </c>
      <c r="G34" s="85">
        <v>3684.5</v>
      </c>
    </row>
    <row r="35" spans="1:7" ht="24.75" thickBot="1" x14ac:dyDescent="0.3">
      <c r="A35" s="36" t="s">
        <v>37</v>
      </c>
      <c r="B35" s="11" t="s">
        <v>38</v>
      </c>
      <c r="C35" s="12">
        <v>0</v>
      </c>
      <c r="D35" s="47" t="s">
        <v>146</v>
      </c>
      <c r="E35" s="47" t="s">
        <v>302</v>
      </c>
      <c r="F35" s="12"/>
      <c r="G35" s="83">
        <f>G36+G37+G38</f>
        <v>16159.9</v>
      </c>
    </row>
    <row r="36" spans="1:7" ht="48.75" thickBot="1" x14ac:dyDescent="0.3">
      <c r="A36" s="33" t="s">
        <v>39</v>
      </c>
      <c r="B36" s="15" t="s">
        <v>16</v>
      </c>
      <c r="C36" s="16">
        <v>0</v>
      </c>
      <c r="D36" s="48" t="s">
        <v>146</v>
      </c>
      <c r="E36" s="48" t="s">
        <v>302</v>
      </c>
      <c r="F36" s="16">
        <v>100</v>
      </c>
      <c r="G36" s="85">
        <v>12864.4</v>
      </c>
    </row>
    <row r="37" spans="1:7" ht="24.75" thickBot="1" x14ac:dyDescent="0.3">
      <c r="A37" s="33" t="s">
        <v>40</v>
      </c>
      <c r="B37" s="15" t="s">
        <v>26</v>
      </c>
      <c r="C37" s="16">
        <v>0</v>
      </c>
      <c r="D37" s="48" t="s">
        <v>146</v>
      </c>
      <c r="E37" s="48" t="s">
        <v>302</v>
      </c>
      <c r="F37" s="16">
        <v>200</v>
      </c>
      <c r="G37" s="85">
        <v>3220.5</v>
      </c>
    </row>
    <row r="38" spans="1:7" ht="15.75" thickBot="1" x14ac:dyDescent="0.3">
      <c r="A38" s="33" t="s">
        <v>41</v>
      </c>
      <c r="B38" s="15" t="s">
        <v>28</v>
      </c>
      <c r="C38" s="16">
        <v>0</v>
      </c>
      <c r="D38" s="48" t="s">
        <v>146</v>
      </c>
      <c r="E38" s="48" t="s">
        <v>302</v>
      </c>
      <c r="F38" s="16">
        <v>800</v>
      </c>
      <c r="G38" s="85">
        <v>75</v>
      </c>
    </row>
    <row r="39" spans="1:7" ht="48.75" thickBot="1" x14ac:dyDescent="0.3">
      <c r="A39" s="36" t="s">
        <v>42</v>
      </c>
      <c r="B39" s="11" t="s">
        <v>43</v>
      </c>
      <c r="C39" s="12">
        <v>0</v>
      </c>
      <c r="D39" s="47" t="s">
        <v>145</v>
      </c>
      <c r="E39" s="12" t="s">
        <v>44</v>
      </c>
      <c r="F39" s="12"/>
      <c r="G39" s="83">
        <f>G40</f>
        <v>8.1</v>
      </c>
    </row>
    <row r="40" spans="1:7" ht="24.75" thickBot="1" x14ac:dyDescent="0.3">
      <c r="A40" s="33" t="s">
        <v>45</v>
      </c>
      <c r="B40" s="15" t="s">
        <v>26</v>
      </c>
      <c r="C40" s="16">
        <v>0</v>
      </c>
      <c r="D40" s="48" t="s">
        <v>145</v>
      </c>
      <c r="E40" s="16" t="s">
        <v>44</v>
      </c>
      <c r="F40" s="16">
        <v>200</v>
      </c>
      <c r="G40" s="85">
        <v>8.1</v>
      </c>
    </row>
    <row r="41" spans="1:7" ht="48.75" thickBot="1" x14ac:dyDescent="0.3">
      <c r="A41" s="36" t="s">
        <v>46</v>
      </c>
      <c r="B41" s="11" t="s">
        <v>47</v>
      </c>
      <c r="C41" s="12">
        <v>0</v>
      </c>
      <c r="D41" s="47" t="s">
        <v>146</v>
      </c>
      <c r="E41" s="12" t="s">
        <v>48</v>
      </c>
      <c r="F41" s="12"/>
      <c r="G41" s="83">
        <f>G42+G43</f>
        <v>3236.6</v>
      </c>
    </row>
    <row r="42" spans="1:7" ht="48.75" thickBot="1" x14ac:dyDescent="0.3">
      <c r="A42" s="33" t="s">
        <v>49</v>
      </c>
      <c r="B42" s="15" t="s">
        <v>16</v>
      </c>
      <c r="C42" s="16">
        <v>0</v>
      </c>
      <c r="D42" s="48" t="s">
        <v>146</v>
      </c>
      <c r="E42" s="16" t="s">
        <v>48</v>
      </c>
      <c r="F42" s="16">
        <v>100</v>
      </c>
      <c r="G42" s="85">
        <v>3016.1</v>
      </c>
    </row>
    <row r="43" spans="1:7" x14ac:dyDescent="0.25">
      <c r="A43" s="229" t="s">
        <v>50</v>
      </c>
      <c r="B43" s="78" t="s">
        <v>198</v>
      </c>
      <c r="C43" s="229">
        <v>0</v>
      </c>
      <c r="D43" s="236" t="s">
        <v>146</v>
      </c>
      <c r="E43" s="229" t="s">
        <v>48</v>
      </c>
      <c r="F43" s="229">
        <v>200</v>
      </c>
      <c r="G43" s="272">
        <v>220.5</v>
      </c>
    </row>
    <row r="44" spans="1:7" ht="15.75" thickBot="1" x14ac:dyDescent="0.3">
      <c r="A44" s="275"/>
      <c r="B44" s="15" t="s">
        <v>199</v>
      </c>
      <c r="C44" s="275"/>
      <c r="D44" s="276"/>
      <c r="E44" s="275"/>
      <c r="F44" s="275"/>
      <c r="G44" s="274"/>
    </row>
    <row r="45" spans="1:7" ht="15.75" thickBot="1" x14ac:dyDescent="0.3">
      <c r="A45" s="36">
        <v>2</v>
      </c>
      <c r="B45" s="11" t="s">
        <v>51</v>
      </c>
      <c r="C45" s="12">
        <v>0</v>
      </c>
      <c r="D45" s="47" t="s">
        <v>147</v>
      </c>
      <c r="E45" s="12"/>
      <c r="F45" s="12"/>
      <c r="G45" s="84">
        <f>G46</f>
        <v>200</v>
      </c>
    </row>
    <row r="46" spans="1:7" ht="15.75" thickBot="1" x14ac:dyDescent="0.3">
      <c r="A46" s="33" t="s">
        <v>18</v>
      </c>
      <c r="B46" s="15" t="s">
        <v>52</v>
      </c>
      <c r="C46" s="16">
        <v>0</v>
      </c>
      <c r="D46" s="48" t="s">
        <v>147</v>
      </c>
      <c r="E46" s="48" t="s">
        <v>225</v>
      </c>
      <c r="F46" s="16"/>
      <c r="G46" s="87">
        <f>G47</f>
        <v>200</v>
      </c>
    </row>
    <row r="47" spans="1:7" ht="15.75" thickBot="1" x14ac:dyDescent="0.3">
      <c r="A47" s="33" t="s">
        <v>20</v>
      </c>
      <c r="B47" s="15" t="s">
        <v>28</v>
      </c>
      <c r="C47" s="16">
        <v>0</v>
      </c>
      <c r="D47" s="48" t="s">
        <v>147</v>
      </c>
      <c r="E47" s="48" t="s">
        <v>225</v>
      </c>
      <c r="F47" s="19">
        <v>800</v>
      </c>
      <c r="G47" s="86">
        <v>200</v>
      </c>
    </row>
    <row r="48" spans="1:7" ht="15.75" thickBot="1" x14ac:dyDescent="0.3">
      <c r="A48" s="36">
        <v>3</v>
      </c>
      <c r="B48" s="11" t="s">
        <v>29</v>
      </c>
      <c r="C48" s="12">
        <v>0</v>
      </c>
      <c r="D48" s="47" t="s">
        <v>145</v>
      </c>
      <c r="E48" s="47"/>
      <c r="F48" s="18"/>
      <c r="G48" s="88">
        <f>G49</f>
        <v>173.2</v>
      </c>
    </row>
    <row r="49" spans="1:7" ht="24.75" thickBot="1" x14ac:dyDescent="0.3">
      <c r="A49" s="36" t="s">
        <v>30</v>
      </c>
      <c r="B49" s="11" t="s">
        <v>54</v>
      </c>
      <c r="C49" s="12">
        <v>0</v>
      </c>
      <c r="D49" s="47" t="s">
        <v>145</v>
      </c>
      <c r="E49" s="47" t="s">
        <v>226</v>
      </c>
      <c r="F49" s="18"/>
      <c r="G49" s="88">
        <f>G50</f>
        <v>173.2</v>
      </c>
    </row>
    <row r="50" spans="1:7" ht="24.75" thickBot="1" x14ac:dyDescent="0.3">
      <c r="A50" s="33" t="s">
        <v>32</v>
      </c>
      <c r="B50" s="15" t="s">
        <v>26</v>
      </c>
      <c r="C50" s="16">
        <v>0</v>
      </c>
      <c r="D50" s="48" t="s">
        <v>145</v>
      </c>
      <c r="E50" s="48" t="s">
        <v>226</v>
      </c>
      <c r="F50" s="19">
        <v>200</v>
      </c>
      <c r="G50" s="86">
        <v>173.2</v>
      </c>
    </row>
    <row r="51" spans="1:7" ht="24.75" thickBot="1" x14ac:dyDescent="0.3">
      <c r="A51" s="36">
        <v>4</v>
      </c>
      <c r="B51" s="11" t="s">
        <v>200</v>
      </c>
      <c r="C51" s="12">
        <v>0</v>
      </c>
      <c r="D51" s="47" t="s">
        <v>148</v>
      </c>
      <c r="E51" s="12"/>
      <c r="F51" s="12"/>
      <c r="G51" s="88">
        <f>G52</f>
        <v>20</v>
      </c>
    </row>
    <row r="52" spans="1:7" ht="15.75" thickBot="1" x14ac:dyDescent="0.3">
      <c r="A52" s="36" t="s">
        <v>56</v>
      </c>
      <c r="B52" s="11" t="s">
        <v>57</v>
      </c>
      <c r="C52" s="12">
        <v>0</v>
      </c>
      <c r="D52" s="47" t="s">
        <v>224</v>
      </c>
      <c r="E52" s="12"/>
      <c r="F52" s="12"/>
      <c r="G52" s="88">
        <f>G53</f>
        <v>20</v>
      </c>
    </row>
    <row r="53" spans="1:7" ht="24" x14ac:dyDescent="0.25">
      <c r="A53" s="229" t="s">
        <v>58</v>
      </c>
      <c r="B53" s="78" t="s">
        <v>201</v>
      </c>
      <c r="C53" s="229">
        <v>0</v>
      </c>
      <c r="D53" s="236" t="s">
        <v>224</v>
      </c>
      <c r="E53" s="229">
        <v>2190000091</v>
      </c>
      <c r="F53" s="229"/>
      <c r="G53" s="277">
        <f>G55</f>
        <v>20</v>
      </c>
    </row>
    <row r="54" spans="1:7" ht="15.75" thickBot="1" x14ac:dyDescent="0.3">
      <c r="A54" s="275"/>
      <c r="B54" s="15" t="s">
        <v>202</v>
      </c>
      <c r="C54" s="275"/>
      <c r="D54" s="276"/>
      <c r="E54" s="275"/>
      <c r="F54" s="275"/>
      <c r="G54" s="238"/>
    </row>
    <row r="55" spans="1:7" ht="24.75" thickBot="1" x14ac:dyDescent="0.3">
      <c r="A55" s="33" t="s">
        <v>60</v>
      </c>
      <c r="B55" s="15" t="s">
        <v>26</v>
      </c>
      <c r="C55" s="16">
        <v>0</v>
      </c>
      <c r="D55" s="48" t="s">
        <v>224</v>
      </c>
      <c r="E55" s="16">
        <v>2190000091</v>
      </c>
      <c r="F55" s="16">
        <v>200</v>
      </c>
      <c r="G55" s="86">
        <v>20</v>
      </c>
    </row>
    <row r="56" spans="1:7" ht="15.75" thickBot="1" x14ac:dyDescent="0.3">
      <c r="A56" s="36">
        <v>5</v>
      </c>
      <c r="B56" s="11" t="s">
        <v>61</v>
      </c>
      <c r="C56" s="12">
        <v>0</v>
      </c>
      <c r="D56" s="47" t="s">
        <v>149</v>
      </c>
      <c r="E56" s="12"/>
      <c r="F56" s="12"/>
      <c r="G56" s="105">
        <f>G57</f>
        <v>625.20000000000005</v>
      </c>
    </row>
    <row r="57" spans="1:7" ht="15.75" thickBot="1" x14ac:dyDescent="0.3">
      <c r="A57" s="36" t="s">
        <v>62</v>
      </c>
      <c r="B57" s="11" t="s">
        <v>63</v>
      </c>
      <c r="C57" s="12">
        <v>0</v>
      </c>
      <c r="D57" s="47" t="s">
        <v>150</v>
      </c>
      <c r="E57" s="12"/>
      <c r="F57" s="12"/>
      <c r="G57" s="84">
        <f>G58</f>
        <v>625.20000000000005</v>
      </c>
    </row>
    <row r="58" spans="1:7" ht="36.75" thickBot="1" x14ac:dyDescent="0.3">
      <c r="A58" s="33" t="s">
        <v>64</v>
      </c>
      <c r="B58" s="15" t="s">
        <v>65</v>
      </c>
      <c r="C58" s="16">
        <v>0</v>
      </c>
      <c r="D58" s="48" t="s">
        <v>150</v>
      </c>
      <c r="E58" s="16">
        <v>5100000120</v>
      </c>
      <c r="F58" s="16"/>
      <c r="G58" s="87">
        <f>G59</f>
        <v>625.20000000000005</v>
      </c>
    </row>
    <row r="59" spans="1:7" ht="24.75" thickBot="1" x14ac:dyDescent="0.3">
      <c r="A59" s="33" t="s">
        <v>66</v>
      </c>
      <c r="B59" s="15" t="s">
        <v>26</v>
      </c>
      <c r="C59" s="16">
        <v>0</v>
      </c>
      <c r="D59" s="48" t="s">
        <v>150</v>
      </c>
      <c r="E59" s="16">
        <v>5100000120</v>
      </c>
      <c r="F59" s="16">
        <v>200</v>
      </c>
      <c r="G59" s="87">
        <v>625.20000000000005</v>
      </c>
    </row>
    <row r="60" spans="1:7" ht="15.75" thickBot="1" x14ac:dyDescent="0.3">
      <c r="A60" s="36">
        <v>6</v>
      </c>
      <c r="B60" s="11" t="s">
        <v>67</v>
      </c>
      <c r="C60" s="12">
        <v>0</v>
      </c>
      <c r="D60" s="47" t="s">
        <v>151</v>
      </c>
      <c r="E60" s="12"/>
      <c r="F60" s="12"/>
      <c r="G60" s="83">
        <f>G61</f>
        <v>44322</v>
      </c>
    </row>
    <row r="61" spans="1:7" ht="15.75" thickBot="1" x14ac:dyDescent="0.3">
      <c r="A61" s="36" t="s">
        <v>68</v>
      </c>
      <c r="B61" s="11" t="s">
        <v>203</v>
      </c>
      <c r="C61" s="12">
        <v>0</v>
      </c>
      <c r="D61" s="47" t="s">
        <v>152</v>
      </c>
      <c r="E61" s="12"/>
      <c r="F61" s="12"/>
      <c r="G61" s="83">
        <f>G62+G65+G68</f>
        <v>44322</v>
      </c>
    </row>
    <row r="62" spans="1:7" ht="15.75" thickBot="1" x14ac:dyDescent="0.3">
      <c r="A62" s="33" t="s">
        <v>70</v>
      </c>
      <c r="B62" s="15" t="s">
        <v>204</v>
      </c>
      <c r="C62" s="16">
        <v>0</v>
      </c>
      <c r="D62" s="48" t="s">
        <v>152</v>
      </c>
      <c r="E62" s="16">
        <v>6000000131</v>
      </c>
      <c r="F62" s="16"/>
      <c r="G62" s="85">
        <f>G63+G64</f>
        <v>20882.900000000001</v>
      </c>
    </row>
    <row r="63" spans="1:7" ht="24.75" thickBot="1" x14ac:dyDescent="0.3">
      <c r="A63" s="33" t="s">
        <v>205</v>
      </c>
      <c r="B63" s="15" t="s">
        <v>26</v>
      </c>
      <c r="C63" s="16">
        <v>0</v>
      </c>
      <c r="D63" s="48" t="s">
        <v>152</v>
      </c>
      <c r="E63" s="16">
        <v>6000000131</v>
      </c>
      <c r="F63" s="16">
        <v>200</v>
      </c>
      <c r="G63" s="85">
        <v>20822.900000000001</v>
      </c>
    </row>
    <row r="64" spans="1:7" ht="15.75" thickBot="1" x14ac:dyDescent="0.3">
      <c r="A64" s="33" t="s">
        <v>206</v>
      </c>
      <c r="B64" s="15" t="s">
        <v>28</v>
      </c>
      <c r="C64" s="16">
        <v>0</v>
      </c>
      <c r="D64" s="48" t="s">
        <v>152</v>
      </c>
      <c r="E64" s="16">
        <v>6000000131</v>
      </c>
      <c r="F64" s="16">
        <v>800</v>
      </c>
      <c r="G64" s="85">
        <v>60</v>
      </c>
    </row>
    <row r="65" spans="1:7" ht="36.75" thickBot="1" x14ac:dyDescent="0.3">
      <c r="A65" s="33" t="s">
        <v>73</v>
      </c>
      <c r="B65" s="15" t="s">
        <v>74</v>
      </c>
      <c r="C65" s="16">
        <v>0</v>
      </c>
      <c r="D65" s="48" t="s">
        <v>152</v>
      </c>
      <c r="E65" s="16">
        <v>6000000151</v>
      </c>
      <c r="F65" s="16"/>
      <c r="G65" s="85">
        <f>G66+G67</f>
        <v>4902.1000000000004</v>
      </c>
    </row>
    <row r="66" spans="1:7" ht="24.75" thickBot="1" x14ac:dyDescent="0.3">
      <c r="A66" s="33" t="s">
        <v>207</v>
      </c>
      <c r="B66" s="15" t="s">
        <v>26</v>
      </c>
      <c r="C66" s="16">
        <v>0</v>
      </c>
      <c r="D66" s="48" t="s">
        <v>152</v>
      </c>
      <c r="E66" s="16">
        <v>6000000151</v>
      </c>
      <c r="F66" s="16">
        <v>200</v>
      </c>
      <c r="G66" s="85">
        <v>4665.8</v>
      </c>
    </row>
    <row r="67" spans="1:7" ht="15.75" thickBot="1" x14ac:dyDescent="0.3">
      <c r="A67" s="151" t="s">
        <v>279</v>
      </c>
      <c r="B67" s="15" t="s">
        <v>28</v>
      </c>
      <c r="C67" s="16">
        <v>0</v>
      </c>
      <c r="D67" s="48" t="s">
        <v>152</v>
      </c>
      <c r="E67" s="16">
        <v>6000000151</v>
      </c>
      <c r="F67" s="16">
        <v>800</v>
      </c>
      <c r="G67" s="85">
        <v>236.3</v>
      </c>
    </row>
    <row r="68" spans="1:7" ht="15.75" thickBot="1" x14ac:dyDescent="0.3">
      <c r="A68" s="33" t="s">
        <v>76</v>
      </c>
      <c r="B68" s="15" t="s">
        <v>77</v>
      </c>
      <c r="C68" s="16">
        <v>0</v>
      </c>
      <c r="D68" s="48" t="s">
        <v>152</v>
      </c>
      <c r="E68" s="16">
        <v>6000400005</v>
      </c>
      <c r="F68" s="16"/>
      <c r="G68" s="85">
        <f>G69</f>
        <v>18537</v>
      </c>
    </row>
    <row r="69" spans="1:7" ht="24.75" thickBot="1" x14ac:dyDescent="0.3">
      <c r="A69" s="33" t="s">
        <v>78</v>
      </c>
      <c r="B69" s="15" t="s">
        <v>26</v>
      </c>
      <c r="C69" s="16">
        <v>0</v>
      </c>
      <c r="D69" s="48" t="s">
        <v>152</v>
      </c>
      <c r="E69" s="16">
        <v>6000400005</v>
      </c>
      <c r="F69" s="16">
        <v>200</v>
      </c>
      <c r="G69" s="85">
        <v>18537</v>
      </c>
    </row>
    <row r="70" spans="1:7" ht="15.75" thickBot="1" x14ac:dyDescent="0.3">
      <c r="A70" s="36">
        <v>7</v>
      </c>
      <c r="B70" s="11" t="s">
        <v>79</v>
      </c>
      <c r="C70" s="12">
        <v>0</v>
      </c>
      <c r="D70" s="47" t="s">
        <v>153</v>
      </c>
      <c r="E70" s="12"/>
      <c r="F70" s="12"/>
      <c r="G70" s="83">
        <f>G71+G74</f>
        <v>853.59999999999991</v>
      </c>
    </row>
    <row r="71" spans="1:7" ht="24.75" thickBot="1" x14ac:dyDescent="0.3">
      <c r="A71" s="36" t="s">
        <v>80</v>
      </c>
      <c r="B71" s="11" t="s">
        <v>81</v>
      </c>
      <c r="C71" s="12">
        <v>0</v>
      </c>
      <c r="D71" s="47" t="s">
        <v>154</v>
      </c>
      <c r="E71" s="12"/>
      <c r="F71" s="12"/>
      <c r="G71" s="83">
        <f>G72</f>
        <v>77.900000000000006</v>
      </c>
    </row>
    <row r="72" spans="1:7" ht="60.75" thickBot="1" x14ac:dyDescent="0.3">
      <c r="A72" s="33" t="s">
        <v>82</v>
      </c>
      <c r="B72" s="15" t="s">
        <v>83</v>
      </c>
      <c r="C72" s="16">
        <v>0</v>
      </c>
      <c r="D72" s="48" t="s">
        <v>154</v>
      </c>
      <c r="E72" s="16">
        <v>9900000180</v>
      </c>
      <c r="F72" s="16"/>
      <c r="G72" s="85">
        <f>G73</f>
        <v>77.900000000000006</v>
      </c>
    </row>
    <row r="73" spans="1:7" ht="24.75" thickBot="1" x14ac:dyDescent="0.3">
      <c r="A73" s="33" t="s">
        <v>84</v>
      </c>
      <c r="B73" s="15" t="s">
        <v>26</v>
      </c>
      <c r="C73" s="16">
        <v>0</v>
      </c>
      <c r="D73" s="48" t="s">
        <v>154</v>
      </c>
      <c r="E73" s="16">
        <v>9900000180</v>
      </c>
      <c r="F73" s="16">
        <v>200</v>
      </c>
      <c r="G73" s="85">
        <v>77.900000000000006</v>
      </c>
    </row>
    <row r="74" spans="1:7" ht="15.75" thickBot="1" x14ac:dyDescent="0.3">
      <c r="A74" s="36" t="s">
        <v>85</v>
      </c>
      <c r="B74" s="11" t="s">
        <v>86</v>
      </c>
      <c r="C74" s="12">
        <v>0</v>
      </c>
      <c r="D74" s="47" t="s">
        <v>155</v>
      </c>
      <c r="E74" s="12"/>
      <c r="F74" s="12"/>
      <c r="G74" s="83">
        <f>G75+G77+G79+G81+G83</f>
        <v>775.69999999999993</v>
      </c>
    </row>
    <row r="75" spans="1:7" ht="36.75" thickBot="1" x14ac:dyDescent="0.3">
      <c r="A75" s="33" t="s">
        <v>87</v>
      </c>
      <c r="B75" s="15" t="s">
        <v>88</v>
      </c>
      <c r="C75" s="16">
        <v>0</v>
      </c>
      <c r="D75" s="48" t="s">
        <v>155</v>
      </c>
      <c r="E75" s="16">
        <v>4310000191</v>
      </c>
      <c r="F75" s="16"/>
      <c r="G75" s="85">
        <f>G76</f>
        <v>612.5</v>
      </c>
    </row>
    <row r="76" spans="1:7" ht="24.75" thickBot="1" x14ac:dyDescent="0.3">
      <c r="A76" s="33" t="s">
        <v>89</v>
      </c>
      <c r="B76" s="15" t="s">
        <v>26</v>
      </c>
      <c r="C76" s="16">
        <v>0</v>
      </c>
      <c r="D76" s="48" t="s">
        <v>155</v>
      </c>
      <c r="E76" s="16">
        <v>4310000191</v>
      </c>
      <c r="F76" s="16">
        <v>200</v>
      </c>
      <c r="G76" s="85">
        <v>612.5</v>
      </c>
    </row>
    <row r="77" spans="1:7" ht="36.75" thickBot="1" x14ac:dyDescent="0.3">
      <c r="A77" s="33" t="s">
        <v>90</v>
      </c>
      <c r="B77" s="15" t="s">
        <v>91</v>
      </c>
      <c r="C77" s="16">
        <v>0</v>
      </c>
      <c r="D77" s="48" t="s">
        <v>155</v>
      </c>
      <c r="E77" s="16">
        <v>7950100491</v>
      </c>
      <c r="F77" s="16"/>
      <c r="G77" s="85">
        <f>G78</f>
        <v>0</v>
      </c>
    </row>
    <row r="78" spans="1:7" ht="24.75" thickBot="1" x14ac:dyDescent="0.3">
      <c r="A78" s="33" t="s">
        <v>208</v>
      </c>
      <c r="B78" s="15" t="s">
        <v>26</v>
      </c>
      <c r="C78" s="16">
        <v>0</v>
      </c>
      <c r="D78" s="48" t="s">
        <v>155</v>
      </c>
      <c r="E78" s="16">
        <v>7950100491</v>
      </c>
      <c r="F78" s="16">
        <v>200</v>
      </c>
      <c r="G78" s="85">
        <v>0</v>
      </c>
    </row>
    <row r="79" spans="1:7" ht="36.75" thickBot="1" x14ac:dyDescent="0.3">
      <c r="A79" s="33" t="s">
        <v>92</v>
      </c>
      <c r="B79" s="15" t="s">
        <v>93</v>
      </c>
      <c r="C79" s="16">
        <v>0</v>
      </c>
      <c r="D79" s="48" t="s">
        <v>155</v>
      </c>
      <c r="E79" s="16">
        <v>7950200511</v>
      </c>
      <c r="F79" s="16"/>
      <c r="G79" s="85">
        <f>G80</f>
        <v>69.900000000000006</v>
      </c>
    </row>
    <row r="80" spans="1:7" ht="24.75" thickBot="1" x14ac:dyDescent="0.3">
      <c r="A80" s="33" t="s">
        <v>94</v>
      </c>
      <c r="B80" s="15" t="s">
        <v>26</v>
      </c>
      <c r="C80" s="16">
        <v>0</v>
      </c>
      <c r="D80" s="48" t="s">
        <v>155</v>
      </c>
      <c r="E80" s="16">
        <v>7950200511</v>
      </c>
      <c r="F80" s="16">
        <v>200</v>
      </c>
      <c r="G80" s="85">
        <v>69.900000000000006</v>
      </c>
    </row>
    <row r="81" spans="1:7" ht="36.75" thickBot="1" x14ac:dyDescent="0.3">
      <c r="A81" s="33" t="s">
        <v>95</v>
      </c>
      <c r="B81" s="15" t="s">
        <v>96</v>
      </c>
      <c r="C81" s="16">
        <v>0</v>
      </c>
      <c r="D81" s="48" t="s">
        <v>155</v>
      </c>
      <c r="E81" s="16">
        <v>7950400531</v>
      </c>
      <c r="F81" s="16"/>
      <c r="G81" s="85">
        <f>G82</f>
        <v>76.3</v>
      </c>
    </row>
    <row r="82" spans="1:7" ht="24.75" thickBot="1" x14ac:dyDescent="0.3">
      <c r="A82" s="33" t="s">
        <v>97</v>
      </c>
      <c r="B82" s="15" t="s">
        <v>26</v>
      </c>
      <c r="C82" s="16">
        <v>0</v>
      </c>
      <c r="D82" s="48" t="s">
        <v>155</v>
      </c>
      <c r="E82" s="16">
        <v>7950400531</v>
      </c>
      <c r="F82" s="16">
        <v>200</v>
      </c>
      <c r="G82" s="85">
        <v>76.3</v>
      </c>
    </row>
    <row r="83" spans="1:7" ht="48.75" thickBot="1" x14ac:dyDescent="0.3">
      <c r="A83" s="33" t="s">
        <v>98</v>
      </c>
      <c r="B83" s="15" t="s">
        <v>99</v>
      </c>
      <c r="C83" s="16">
        <v>0</v>
      </c>
      <c r="D83" s="48" t="s">
        <v>155</v>
      </c>
      <c r="E83" s="16">
        <v>7950500521</v>
      </c>
      <c r="F83" s="16"/>
      <c r="G83" s="85">
        <f>G84</f>
        <v>17</v>
      </c>
    </row>
    <row r="84" spans="1:7" ht="24.75" thickBot="1" x14ac:dyDescent="0.3">
      <c r="A84" s="33" t="s">
        <v>100</v>
      </c>
      <c r="B84" s="15" t="s">
        <v>26</v>
      </c>
      <c r="C84" s="16">
        <v>0</v>
      </c>
      <c r="D84" s="48">
        <v>709</v>
      </c>
      <c r="E84" s="16">
        <v>7950500521</v>
      </c>
      <c r="F84" s="16">
        <v>200</v>
      </c>
      <c r="G84" s="85">
        <v>17</v>
      </c>
    </row>
    <row r="85" spans="1:7" ht="15.75" thickBot="1" x14ac:dyDescent="0.3">
      <c r="A85" s="36">
        <v>8</v>
      </c>
      <c r="B85" s="11" t="s">
        <v>101</v>
      </c>
      <c r="C85" s="12">
        <v>0</v>
      </c>
      <c r="D85" s="47" t="s">
        <v>156</v>
      </c>
      <c r="E85" s="12"/>
      <c r="F85" s="12"/>
      <c r="G85" s="83">
        <f>G86</f>
        <v>37557.800000000003</v>
      </c>
    </row>
    <row r="86" spans="1:7" ht="15.75" thickBot="1" x14ac:dyDescent="0.3">
      <c r="A86" s="36" t="s">
        <v>102</v>
      </c>
      <c r="B86" s="11" t="s">
        <v>103</v>
      </c>
      <c r="C86" s="12">
        <v>0</v>
      </c>
      <c r="D86" s="47" t="s">
        <v>157</v>
      </c>
      <c r="E86" s="12"/>
      <c r="F86" s="12"/>
      <c r="G86" s="83">
        <f>G87+G89</f>
        <v>37557.800000000003</v>
      </c>
    </row>
    <row r="87" spans="1:7" ht="36.75" thickBot="1" x14ac:dyDescent="0.3">
      <c r="A87" s="33" t="s">
        <v>104</v>
      </c>
      <c r="B87" s="15" t="s">
        <v>209</v>
      </c>
      <c r="C87" s="16">
        <v>0</v>
      </c>
      <c r="D87" s="48" t="s">
        <v>157</v>
      </c>
      <c r="E87" s="16">
        <v>4500200201</v>
      </c>
      <c r="F87" s="16"/>
      <c r="G87" s="85">
        <f>G88</f>
        <v>8468</v>
      </c>
    </row>
    <row r="88" spans="1:7" ht="24.75" thickBot="1" x14ac:dyDescent="0.3">
      <c r="A88" s="33" t="s">
        <v>106</v>
      </c>
      <c r="B88" s="15" t="s">
        <v>26</v>
      </c>
      <c r="C88" s="16">
        <v>0</v>
      </c>
      <c r="D88" s="48" t="s">
        <v>157</v>
      </c>
      <c r="E88" s="16">
        <v>4500200201</v>
      </c>
      <c r="F88" s="16">
        <v>200</v>
      </c>
      <c r="G88" s="85">
        <v>8468</v>
      </c>
    </row>
    <row r="89" spans="1:7" ht="24.75" thickBot="1" x14ac:dyDescent="0.3">
      <c r="A89" s="33" t="s">
        <v>107</v>
      </c>
      <c r="B89" s="15" t="s">
        <v>108</v>
      </c>
      <c r="C89" s="16">
        <v>0</v>
      </c>
      <c r="D89" s="48" t="s">
        <v>157</v>
      </c>
      <c r="E89" s="16">
        <v>4500400192</v>
      </c>
      <c r="F89" s="16"/>
      <c r="G89" s="85">
        <f>G90</f>
        <v>29089.8</v>
      </c>
    </row>
    <row r="90" spans="1:7" ht="24.75" thickBot="1" x14ac:dyDescent="0.3">
      <c r="A90" s="33" t="s">
        <v>109</v>
      </c>
      <c r="B90" s="15" t="s">
        <v>26</v>
      </c>
      <c r="C90" s="16">
        <v>0</v>
      </c>
      <c r="D90" s="48" t="s">
        <v>157</v>
      </c>
      <c r="E90" s="16">
        <v>4500400192</v>
      </c>
      <c r="F90" s="16">
        <v>200</v>
      </c>
      <c r="G90" s="85">
        <v>29089.8</v>
      </c>
    </row>
    <row r="91" spans="1:7" ht="15.75" thickBot="1" x14ac:dyDescent="0.3">
      <c r="A91" s="36">
        <v>9</v>
      </c>
      <c r="B91" s="11" t="s">
        <v>210</v>
      </c>
      <c r="C91" s="12">
        <v>0</v>
      </c>
      <c r="D91" s="47">
        <v>1000</v>
      </c>
      <c r="E91" s="12"/>
      <c r="F91" s="12"/>
      <c r="G91" s="83">
        <f>G92+G95+G98</f>
        <v>16717.7</v>
      </c>
    </row>
    <row r="92" spans="1:7" ht="15.75" thickBot="1" x14ac:dyDescent="0.3">
      <c r="A92" s="36" t="s">
        <v>111</v>
      </c>
      <c r="B92" s="11" t="s">
        <v>112</v>
      </c>
      <c r="C92" s="12">
        <v>0</v>
      </c>
      <c r="D92" s="47">
        <v>1001</v>
      </c>
      <c r="E92" s="12"/>
      <c r="F92" s="12"/>
      <c r="G92" s="83">
        <f>G93</f>
        <v>964.7</v>
      </c>
    </row>
    <row r="93" spans="1:7" ht="24.75" thickBot="1" x14ac:dyDescent="0.3">
      <c r="A93" s="33" t="s">
        <v>113</v>
      </c>
      <c r="B93" s="15" t="s">
        <v>211</v>
      </c>
      <c r="C93" s="16">
        <v>0</v>
      </c>
      <c r="D93" s="48">
        <v>1001</v>
      </c>
      <c r="E93" s="16">
        <v>5050200231</v>
      </c>
      <c r="F93" s="16"/>
      <c r="G93" s="85">
        <f>G94</f>
        <v>964.7</v>
      </c>
    </row>
    <row r="94" spans="1:7" ht="15.75" thickBot="1" x14ac:dyDescent="0.3">
      <c r="A94" s="33" t="s">
        <v>114</v>
      </c>
      <c r="B94" s="15" t="s">
        <v>115</v>
      </c>
      <c r="C94" s="16">
        <v>0</v>
      </c>
      <c r="D94" s="48">
        <v>1001</v>
      </c>
      <c r="E94" s="16">
        <v>5050200231</v>
      </c>
      <c r="F94" s="16">
        <v>300</v>
      </c>
      <c r="G94" s="85">
        <v>964.7</v>
      </c>
    </row>
    <row r="95" spans="1:7" ht="15.75" thickBot="1" x14ac:dyDescent="0.3">
      <c r="A95" s="36" t="s">
        <v>212</v>
      </c>
      <c r="B95" s="11" t="s">
        <v>116</v>
      </c>
      <c r="C95" s="12">
        <v>0</v>
      </c>
      <c r="D95" s="47">
        <v>1003</v>
      </c>
      <c r="E95" s="12"/>
      <c r="F95" s="12"/>
      <c r="G95" s="83">
        <f>G96</f>
        <v>569.29999999999995</v>
      </c>
    </row>
    <row r="96" spans="1:7" ht="24.75" thickBot="1" x14ac:dyDescent="0.3">
      <c r="A96" s="33" t="s">
        <v>117</v>
      </c>
      <c r="B96" s="15" t="s">
        <v>213</v>
      </c>
      <c r="C96" s="16">
        <v>0</v>
      </c>
      <c r="D96" s="48">
        <v>1003</v>
      </c>
      <c r="E96" s="16">
        <v>5050200232</v>
      </c>
      <c r="F96" s="16"/>
      <c r="G96" s="85">
        <f>G97</f>
        <v>569.29999999999995</v>
      </c>
    </row>
    <row r="97" spans="1:7" ht="15.75" thickBot="1" x14ac:dyDescent="0.3">
      <c r="A97" s="33" t="s">
        <v>118</v>
      </c>
      <c r="B97" s="15" t="s">
        <v>115</v>
      </c>
      <c r="C97" s="16">
        <v>0</v>
      </c>
      <c r="D97" s="48">
        <v>1003</v>
      </c>
      <c r="E97" s="16">
        <v>5050200231</v>
      </c>
      <c r="F97" s="16">
        <v>300</v>
      </c>
      <c r="G97" s="85">
        <v>569.29999999999995</v>
      </c>
    </row>
    <row r="98" spans="1:7" ht="15.75" thickBot="1" x14ac:dyDescent="0.3">
      <c r="A98" s="36" t="s">
        <v>119</v>
      </c>
      <c r="B98" s="11" t="s">
        <v>120</v>
      </c>
      <c r="C98" s="12">
        <v>0</v>
      </c>
      <c r="D98" s="47">
        <v>1004</v>
      </c>
      <c r="E98" s="12"/>
      <c r="F98" s="12"/>
      <c r="G98" s="83">
        <f>G99+G104</f>
        <v>15183.7</v>
      </c>
    </row>
    <row r="99" spans="1:7" x14ac:dyDescent="0.25">
      <c r="A99" s="229" t="s">
        <v>121</v>
      </c>
      <c r="B99" s="78" t="s">
        <v>214</v>
      </c>
      <c r="C99" s="229">
        <v>0</v>
      </c>
      <c r="D99" s="236">
        <v>1004</v>
      </c>
      <c r="E99" s="214" t="s">
        <v>122</v>
      </c>
      <c r="F99" s="229"/>
      <c r="G99" s="272">
        <f>G103</f>
        <v>10130.1</v>
      </c>
    </row>
    <row r="100" spans="1:7" x14ac:dyDescent="0.25">
      <c r="A100" s="278"/>
      <c r="B100" s="78" t="s">
        <v>215</v>
      </c>
      <c r="C100" s="278"/>
      <c r="D100" s="279"/>
      <c r="E100" s="280"/>
      <c r="F100" s="278"/>
      <c r="G100" s="273"/>
    </row>
    <row r="101" spans="1:7" x14ac:dyDescent="0.25">
      <c r="A101" s="278"/>
      <c r="B101" s="78" t="s">
        <v>216</v>
      </c>
      <c r="C101" s="278"/>
      <c r="D101" s="279"/>
      <c r="E101" s="280"/>
      <c r="F101" s="278"/>
      <c r="G101" s="273"/>
    </row>
    <row r="102" spans="1:7" ht="15.75" thickBot="1" x14ac:dyDescent="0.3">
      <c r="A102" s="275"/>
      <c r="B102" s="15" t="s">
        <v>217</v>
      </c>
      <c r="C102" s="275"/>
      <c r="D102" s="276"/>
      <c r="E102" s="215"/>
      <c r="F102" s="275"/>
      <c r="G102" s="274"/>
    </row>
    <row r="103" spans="1:7" ht="15.75" thickBot="1" x14ac:dyDescent="0.3">
      <c r="A103" s="33" t="s">
        <v>123</v>
      </c>
      <c r="B103" s="15" t="s">
        <v>115</v>
      </c>
      <c r="C103" s="16">
        <v>0</v>
      </c>
      <c r="D103" s="48">
        <v>1004</v>
      </c>
      <c r="E103" s="20" t="s">
        <v>122</v>
      </c>
      <c r="F103" s="16">
        <v>300</v>
      </c>
      <c r="G103" s="85">
        <v>10130.1</v>
      </c>
    </row>
    <row r="104" spans="1:7" ht="48.75" thickBot="1" x14ac:dyDescent="0.3">
      <c r="A104" s="33" t="s">
        <v>124</v>
      </c>
      <c r="B104" s="15" t="s">
        <v>125</v>
      </c>
      <c r="C104" s="16">
        <v>0</v>
      </c>
      <c r="D104" s="48">
        <v>1004</v>
      </c>
      <c r="E104" s="20" t="s">
        <v>126</v>
      </c>
      <c r="F104" s="16"/>
      <c r="G104" s="85">
        <f>G105</f>
        <v>5053.6000000000004</v>
      </c>
    </row>
    <row r="105" spans="1:7" ht="15.75" thickBot="1" x14ac:dyDescent="0.3">
      <c r="A105" s="33" t="s">
        <v>127</v>
      </c>
      <c r="B105" s="15" t="s">
        <v>115</v>
      </c>
      <c r="C105" s="16">
        <v>0</v>
      </c>
      <c r="D105" s="48">
        <v>1004</v>
      </c>
      <c r="E105" s="20" t="s">
        <v>126</v>
      </c>
      <c r="F105" s="16">
        <v>300</v>
      </c>
      <c r="G105" s="85">
        <v>5053.6000000000004</v>
      </c>
    </row>
    <row r="106" spans="1:7" ht="15.75" thickBot="1" x14ac:dyDescent="0.3">
      <c r="A106" s="36">
        <v>10</v>
      </c>
      <c r="B106" s="11" t="s">
        <v>170</v>
      </c>
      <c r="C106" s="12">
        <v>0</v>
      </c>
      <c r="D106" s="47">
        <v>1100</v>
      </c>
      <c r="E106" s="12"/>
      <c r="F106" s="12"/>
      <c r="G106" s="83">
        <f>G107</f>
        <v>0</v>
      </c>
    </row>
    <row r="107" spans="1:7" ht="15.75" thickBot="1" x14ac:dyDescent="0.3">
      <c r="A107" s="36" t="s">
        <v>128</v>
      </c>
      <c r="B107" s="11" t="s">
        <v>129</v>
      </c>
      <c r="C107" s="12">
        <v>0</v>
      </c>
      <c r="D107" s="47">
        <v>1101</v>
      </c>
      <c r="E107" s="12"/>
      <c r="F107" s="12"/>
      <c r="G107" s="83">
        <f>G108</f>
        <v>0</v>
      </c>
    </row>
    <row r="108" spans="1:7" ht="60.75" thickBot="1" x14ac:dyDescent="0.3">
      <c r="A108" s="33" t="s">
        <v>130</v>
      </c>
      <c r="B108" s="15" t="s">
        <v>131</v>
      </c>
      <c r="C108" s="16">
        <v>0</v>
      </c>
      <c r="D108" s="48">
        <v>1101</v>
      </c>
      <c r="E108" s="20">
        <v>5120200241</v>
      </c>
      <c r="F108" s="16"/>
      <c r="G108" s="85">
        <f>G109</f>
        <v>0</v>
      </c>
    </row>
    <row r="109" spans="1:7" ht="24.75" thickBot="1" x14ac:dyDescent="0.3">
      <c r="A109" s="33" t="s">
        <v>132</v>
      </c>
      <c r="B109" s="15" t="s">
        <v>26</v>
      </c>
      <c r="C109" s="16">
        <v>0</v>
      </c>
      <c r="D109" s="48">
        <v>1101</v>
      </c>
      <c r="E109" s="20">
        <v>5120200241</v>
      </c>
      <c r="F109" s="16">
        <v>200</v>
      </c>
      <c r="G109" s="85">
        <v>0</v>
      </c>
    </row>
    <row r="110" spans="1:7" ht="15.75" thickBot="1" x14ac:dyDescent="0.3">
      <c r="A110" s="36">
        <v>11</v>
      </c>
      <c r="B110" s="11" t="s">
        <v>218</v>
      </c>
      <c r="C110" s="12">
        <v>0</v>
      </c>
      <c r="D110" s="47">
        <v>1200</v>
      </c>
      <c r="E110" s="12"/>
      <c r="F110" s="12"/>
      <c r="G110" s="83">
        <f>G111</f>
        <v>3832.3</v>
      </c>
    </row>
    <row r="111" spans="1:7" ht="15.75" thickBot="1" x14ac:dyDescent="0.3">
      <c r="A111" s="36" t="s">
        <v>135</v>
      </c>
      <c r="B111" s="11" t="s">
        <v>136</v>
      </c>
      <c r="C111" s="12">
        <v>0</v>
      </c>
      <c r="D111" s="47">
        <v>1202</v>
      </c>
      <c r="E111" s="12"/>
      <c r="F111" s="12"/>
      <c r="G111" s="83">
        <f>G112</f>
        <v>3832.3</v>
      </c>
    </row>
    <row r="112" spans="1:7" ht="60.75" thickBot="1" x14ac:dyDescent="0.3">
      <c r="A112" s="80">
        <v>36902</v>
      </c>
      <c r="B112" s="15" t="s">
        <v>137</v>
      </c>
      <c r="C112" s="16">
        <v>0</v>
      </c>
      <c r="D112" s="48">
        <v>1202</v>
      </c>
      <c r="E112" s="20">
        <v>4570000251</v>
      </c>
      <c r="F112" s="16"/>
      <c r="G112" s="85">
        <f>G113</f>
        <v>3832.3</v>
      </c>
    </row>
    <row r="113" spans="1:7" ht="24.75" thickBot="1" x14ac:dyDescent="0.3">
      <c r="A113" s="33" t="s">
        <v>138</v>
      </c>
      <c r="B113" s="15" t="s">
        <v>26</v>
      </c>
      <c r="C113" s="16">
        <v>0</v>
      </c>
      <c r="D113" s="48">
        <v>1202</v>
      </c>
      <c r="E113" s="20">
        <v>4570000251</v>
      </c>
      <c r="F113" s="16">
        <v>200</v>
      </c>
      <c r="G113" s="85">
        <v>3832.3</v>
      </c>
    </row>
    <row r="114" spans="1:7" ht="15.75" thickBot="1" x14ac:dyDescent="0.3">
      <c r="A114" s="26"/>
      <c r="B114" s="31" t="s">
        <v>139</v>
      </c>
      <c r="C114" s="31"/>
      <c r="D114" s="49"/>
      <c r="E114" s="23"/>
      <c r="F114" s="23"/>
      <c r="G114" s="84">
        <f>G9+G28</f>
        <v>136203.6</v>
      </c>
    </row>
    <row r="115" spans="1:7" x14ac:dyDescent="0.25">
      <c r="A115" s="57"/>
    </row>
    <row r="116" spans="1:7" x14ac:dyDescent="0.25">
      <c r="A116" s="34"/>
      <c r="G116" s="58"/>
    </row>
    <row r="117" spans="1:7" x14ac:dyDescent="0.25">
      <c r="A117" s="81"/>
    </row>
  </sheetData>
  <mergeCells count="40">
    <mergeCell ref="C2:G2"/>
    <mergeCell ref="G29:G30"/>
    <mergeCell ref="A3:G3"/>
    <mergeCell ref="A4:G4"/>
    <mergeCell ref="A17:A18"/>
    <mergeCell ref="C17:C18"/>
    <mergeCell ref="D17:D18"/>
    <mergeCell ref="E17:E18"/>
    <mergeCell ref="F17:F18"/>
    <mergeCell ref="G17:G18"/>
    <mergeCell ref="A29:A30"/>
    <mergeCell ref="B29:B30"/>
    <mergeCell ref="D29:D30"/>
    <mergeCell ref="E29:E30"/>
    <mergeCell ref="F29:F30"/>
    <mergeCell ref="D31:D32"/>
    <mergeCell ref="E31:E32"/>
    <mergeCell ref="F31:F32"/>
    <mergeCell ref="G31:G32"/>
    <mergeCell ref="A43:A44"/>
    <mergeCell ref="C43:C44"/>
    <mergeCell ref="D43:D44"/>
    <mergeCell ref="E43:E44"/>
    <mergeCell ref="F43:F44"/>
    <mergeCell ref="C1:G1"/>
    <mergeCell ref="G99:G102"/>
    <mergeCell ref="A53:A54"/>
    <mergeCell ref="C53:C54"/>
    <mergeCell ref="D53:D54"/>
    <mergeCell ref="E53:E54"/>
    <mergeCell ref="F53:F54"/>
    <mergeCell ref="G53:G54"/>
    <mergeCell ref="A99:A102"/>
    <mergeCell ref="C99:C102"/>
    <mergeCell ref="D99:D102"/>
    <mergeCell ref="E99:E102"/>
    <mergeCell ref="F99:F102"/>
    <mergeCell ref="G43:G44"/>
    <mergeCell ref="A31:A32"/>
    <mergeCell ref="C31:C32"/>
  </mergeCells>
  <pageMargins left="0.25" right="0.25" top="0.75" bottom="0.75" header="0.3" footer="0.3"/>
  <pageSetup paperSize="9" scale="9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 1 Доходы 2022</vt:lpstr>
      <vt:lpstr>Прил 2 Ведомструктура расх 2022</vt:lpstr>
      <vt:lpstr>Прил 3 Распред бюдж ассигн 2022</vt:lpstr>
      <vt:lpstr>Прил 3 Источ фин4деф бюдж 2022</vt:lpstr>
      <vt:lpstr>Прил 5 Распред бюдж ассигн 2022</vt:lpstr>
      <vt:lpstr>'Прил 3 Источ фин4деф бюдж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Пользователь</cp:lastModifiedBy>
  <cp:lastPrinted>2022-12-22T07:18:59Z</cp:lastPrinted>
  <dcterms:created xsi:type="dcterms:W3CDTF">2021-11-18T12:00:09Z</dcterms:created>
  <dcterms:modified xsi:type="dcterms:W3CDTF">2022-12-22T07:19:38Z</dcterms:modified>
</cp:coreProperties>
</file>